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480" yWindow="270" windowWidth="18195" windowHeight="8010"/>
  </bookViews>
  <sheets>
    <sheet name="Hárok1" sheetId="1" r:id="rId1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M6" i="1" l="1"/>
  <c r="D24" i="1" l="1"/>
  <c r="K24" i="1" l="1"/>
  <c r="I24" i="1" l="1"/>
  <c r="F24" i="1"/>
  <c r="E24" i="1"/>
  <c r="L24" i="1" l="1"/>
  <c r="H24" i="1"/>
  <c r="M9" i="1" l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G24" i="1" l="1"/>
  <c r="J24" i="1"/>
  <c r="M24" i="1"/>
  <c r="G12" i="1"/>
  <c r="J12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<sst xmlns="http://schemas.openxmlformats.org/spreadsheetml/2006/main" count="55" uniqueCount="54">
  <si>
    <t>OPTP-PO1-SC2-2016-7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</si>
  <si>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</si>
  <si>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</si>
  <si>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</si>
  <si>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</si>
  <si>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</si>
  <si>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</si>
  <si>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</si>
  <si>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</si>
  <si>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</si>
  <si>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</si>
  <si>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</si>
  <si>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</si>
  <si>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</si>
  <si>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</si>
  <si>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</si>
  <si>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</si>
  <si>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</si>
  <si>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</si>
  <si>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</si>
  <si>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</si>
  <si>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12.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</si>
  <si>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</si>
  <si>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</si>
  <si>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</si>
  <si>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</si>
  <si>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</si>
  <si>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</si>
  <si>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</si>
  <si>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</si>
  <si>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</si>
  <si>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</si>
  <si>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</si>
  <si>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</si>
  <si>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</si>
  <si>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</si>
  <si>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</si>
  <si>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</si>
  <si>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</si>
  <si>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</si>
  <si>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</si>
  <si>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</si>
  <si>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</si>
  <si>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</si>
  <si>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</si>
  <si>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</si>
  <si>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OPTP-PO1-SC3-2016-9*</t>
  </si>
  <si>
    <t>* vyzvania boli uzavreté</t>
  </si>
  <si>
    <t>OPTP-PO1-SC3-2016-4*</t>
  </si>
  <si>
    <t>OPTP-PO1-SC1-2016-11*</t>
  </si>
  <si>
    <t>OPTP-PO1-SC3-2017-12*</t>
  </si>
  <si>
    <t>OPTP-PO1-SC1-2018-17*</t>
  </si>
  <si>
    <t>OPTP-PO2-SC1-2018-18*</t>
  </si>
  <si>
    <t>Informácia o stave nenávratného finančného príspevku a predpokladaných voľných prostriedkoch v rámci vyzvaní OP TP 2014 - 2020 k 01.06.2023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</si>
</sst>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Border="1"/>
    <xf numFmtId="4" fontId="1" fillId="0" borderId="0" xfId="0" applyNumberFormat="1" applyFont="1"/>
    <xf numFmtId="43" fontId="1" fillId="0" borderId="0" xfId="1" applyFont="1"/>
    <xf numFmtId="0" fontId="3" fillId="2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4" fontId="1" fillId="0" borderId="0" xfId="0" applyNumberFormat="1" applyFont="1" applyFill="1" applyBorder="1"/>
    <xf numFmtId="164" fontId="1" fillId="0" borderId="0" xfId="0" applyNumberFormat="1" applyFont="1" applyBorder="1" applyAlignment="1">
      <alignment horizontal="right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colors>
    <mruColors>
      <color rgb="FF068DD8"/>
      <color rgb="FF66FFFF"/>
      <color rgb="FFD5E2B8"/>
      <color rgb="FFD8E888"/>
      <color rgb="FFDDEB99"/>
      <color rgb="FFDCE7C3"/>
      <color rgb="FFE0EDA1"/>
      <color rgb="FFE2EBCD"/>
      <color rgb="FFE2EEA8"/>
      <color rgb="FFE4E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115.74524310404932</c:v>
                </c:pt>
                <c:pt idx="6">
                  <c:v>111.08908145107723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115.74524310404932</c:v>
                </c:pt>
                <c:pt idx="6">
                  <c:v>111.08908145107723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01.06.2023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115.74524310404932</c:v>
                </c:pt>
                <c:pt idx="6">
                  <c:v>111.08908145107723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  <c:pt idx="11">
                  <c:v>100.00913935822149</c:v>
                </c:pt>
                <c:pt idx="12">
                  <c:v>151.95570513814724</c:v>
                </c:pt>
                <c:pt idx="13">
                  <c:v>112.42632688475855</c:v>
                </c:pt>
                <c:pt idx="14">
                  <c:v>103.76620483762964</c:v>
                </c:pt>
                <c:pt idx="15">
                  <c:v>125.05680779018857</c:v>
                </c:pt>
                <c:pt idx="16">
                  <c:v>171.93082146075915</c:v>
                </c:pt>
                <c:pt idx="17">
                  <c:v>120.87882549960756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115.74524310404932</c:v>
                </c:pt>
                <c:pt idx="6">
                  <c:v>111.08908145107723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  <c:pt idx="11">
                  <c:v>100.00913935822149</c:v>
                </c:pt>
                <c:pt idx="12">
                  <c:v>151.95570513814724</c:v>
                </c:pt>
                <c:pt idx="13">
                  <c:v>112.42632688475855</c:v>
                </c:pt>
                <c:pt idx="14">
                  <c:v>103.67971363676946</c:v>
                </c:pt>
                <c:pt idx="15">
                  <c:v>125.05680779018857</c:v>
                </c:pt>
                <c:pt idx="16">
                  <c:v>171.93082146075915</c:v>
                </c:pt>
                <c:pt idx="17">
                  <c:v>120.87882549960756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30"/>
  <sheetViews>
    <sheetView tabSelected="1" zoomScaleNormal="100" workbookViewId="0">
      <selection activeCell="U6" sqref="U6"/>
    </sheetView>
  </sheetViews>
  <sheetFormatPr defaultColWidth="9.140625"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4" width="2.140625" style="2" customWidth="1"/>
    <col min="15" max="15" width="12.85546875" style="22" bestFit="1" customWidth="1"/>
    <col min="16" max="16" width="11.42578125" style="2" bestFit="1" customWidth="1"/>
    <col min="17" max="17" width="10" style="2" bestFit="1" customWidth="1"/>
    <col min="18" max="18" width="11.140625" style="2" bestFit="1" customWidth="1"/>
    <col min="19" max="19" width="11.85546875" style="2" bestFit="1" customWidth="1"/>
    <col min="20" max="20" width="9.140625" style="2"/>
    <col min="21" max="21" width="11.42578125" style="2" bestFit="1" customWidth="1"/>
    <col min="22" max="16384" width="9.140625" style="2"/>
  </cols>
  <sheetData>
    <row r="2" spans="2:21" ht="15.75" x14ac:dyDescent="0.25">
      <c r="B2" s="26" t="s">
        <v>53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2:2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25">
      <c r="B4" s="29" t="s">
        <v>19</v>
      </c>
      <c r="C4" s="30"/>
      <c r="D4" s="30"/>
      <c r="E4" s="31" t="s">
        <v>3</v>
      </c>
      <c r="F4" s="32"/>
      <c r="G4" s="32"/>
      <c r="H4" s="33" t="s">
        <v>4</v>
      </c>
      <c r="I4" s="34"/>
      <c r="J4" s="34"/>
      <c r="K4" s="35" t="s">
        <v>26</v>
      </c>
      <c r="L4" s="36"/>
      <c r="M4" s="24" t="s">
        <v>31</v>
      </c>
    </row>
    <row r="5" spans="2:21" ht="90" x14ac:dyDescent="0.25">
      <c r="B5" s="4" t="s">
        <v>16</v>
      </c>
      <c r="C5" s="23" t="s">
        <v>5</v>
      </c>
      <c r="D5" s="4" t="s">
        <v>27</v>
      </c>
      <c r="E5" s="5" t="s">
        <v>1</v>
      </c>
      <c r="F5" s="5" t="s">
        <v>28</v>
      </c>
      <c r="G5" s="5" t="s">
        <v>17</v>
      </c>
      <c r="H5" s="6" t="s">
        <v>1</v>
      </c>
      <c r="I5" s="6" t="s">
        <v>29</v>
      </c>
      <c r="J5" s="6" t="s">
        <v>18</v>
      </c>
      <c r="K5" s="7" t="s">
        <v>30</v>
      </c>
      <c r="L5" s="7" t="s">
        <v>32</v>
      </c>
      <c r="M5" s="25"/>
      <c r="P5" s="19"/>
      <c r="Q5" s="19"/>
      <c r="R5" s="19"/>
      <c r="S5" s="19"/>
      <c r="T5" s="19"/>
      <c r="U5" s="19"/>
    </row>
    <row r="6" spans="2:21" x14ac:dyDescent="0.25">
      <c r="B6" s="8" t="s">
        <v>6</v>
      </c>
      <c r="C6" s="9" t="s">
        <v>33</v>
      </c>
      <c r="D6" s="10">
        <v>23748743.412434883</v>
      </c>
      <c r="E6" s="37">
        <v>17</v>
      </c>
      <c r="F6" s="1">
        <v>28658276</v>
      </c>
      <c r="G6" s="1">
        <f>SUM(F6/D6)*100</f>
        <v>120.6728099348384</v>
      </c>
      <c r="H6" s="38">
        <v>17</v>
      </c>
      <c r="I6" s="1">
        <v>28658276</v>
      </c>
      <c r="J6" s="1">
        <f>SUM(I6/D6)*100</f>
        <v>120.6728099348384</v>
      </c>
      <c r="K6" s="1">
        <v>573640</v>
      </c>
      <c r="L6" s="1">
        <v>7087507.7600000007</v>
      </c>
      <c r="M6" s="1">
        <f>D6-F6+K6+L6</f>
        <v>2751615.1724348841</v>
      </c>
      <c r="P6" s="19"/>
      <c r="Q6" s="19"/>
      <c r="R6" s="19"/>
      <c r="S6" s="20"/>
      <c r="T6" s="19"/>
      <c r="U6" s="19"/>
    </row>
    <row r="7" spans="2:21" x14ac:dyDescent="0.25">
      <c r="B7" s="8" t="s">
        <v>7</v>
      </c>
      <c r="C7" s="9" t="s">
        <v>34</v>
      </c>
      <c r="D7" s="10">
        <v>26102743.50991562</v>
      </c>
      <c r="E7" s="37">
        <v>12</v>
      </c>
      <c r="F7" s="1">
        <v>29193397.27</v>
      </c>
      <c r="G7" s="1">
        <f t="shared" ref="G7:G23" si="0">SUM(F7/D7)*100</f>
        <v>111.84034068645059</v>
      </c>
      <c r="H7" s="37">
        <v>12</v>
      </c>
      <c r="I7" s="1">
        <v>29193397.27</v>
      </c>
      <c r="J7" s="1">
        <f t="shared" ref="J7:J23" si="1">SUM(I7/D7)*100</f>
        <v>111.84034068645059</v>
      </c>
      <c r="K7" s="1">
        <v>0</v>
      </c>
      <c r="L7" s="1">
        <v>5242578.9000000004</v>
      </c>
      <c r="M7" s="1">
        <f t="shared" ref="M7:M23" si="2">D7-F7+K7+L7</f>
        <v>2151925.1399156209</v>
      </c>
      <c r="P7" s="19"/>
      <c r="Q7" s="39"/>
      <c r="R7" s="40"/>
      <c r="S7" s="20"/>
      <c r="T7" s="19"/>
      <c r="U7" s="20"/>
    </row>
    <row r="8" spans="2:21" x14ac:dyDescent="0.25">
      <c r="B8" s="8" t="s">
        <v>8</v>
      </c>
      <c r="C8" s="9" t="s">
        <v>35</v>
      </c>
      <c r="D8" s="10">
        <v>28025710.543150455</v>
      </c>
      <c r="E8" s="37">
        <v>24</v>
      </c>
      <c r="F8" s="1">
        <v>27598007.050000001</v>
      </c>
      <c r="G8" s="1">
        <f t="shared" si="0"/>
        <v>98.473888851124997</v>
      </c>
      <c r="H8" s="37">
        <v>24</v>
      </c>
      <c r="I8" s="1">
        <v>27598007.050000001</v>
      </c>
      <c r="J8" s="1">
        <f t="shared" si="1"/>
        <v>98.473888851124997</v>
      </c>
      <c r="K8" s="1">
        <v>944754.22999999963</v>
      </c>
      <c r="L8" s="1">
        <v>12145175.029999999</v>
      </c>
      <c r="M8" s="1">
        <f t="shared" si="2"/>
        <v>13517632.753150452</v>
      </c>
      <c r="P8" s="19"/>
      <c r="Q8" s="39"/>
      <c r="R8" s="19"/>
      <c r="S8" s="20"/>
      <c r="T8" s="19"/>
      <c r="U8" s="19"/>
    </row>
    <row r="9" spans="2:21" x14ac:dyDescent="0.25">
      <c r="B9" s="8" t="s">
        <v>9</v>
      </c>
      <c r="C9" s="9" t="s">
        <v>48</v>
      </c>
      <c r="D9" s="10">
        <v>3990402.2055015685</v>
      </c>
      <c r="E9" s="37">
        <v>4</v>
      </c>
      <c r="F9" s="1">
        <v>4515620.1399999997</v>
      </c>
      <c r="G9" s="1">
        <f t="shared" si="0"/>
        <v>113.16202997718659</v>
      </c>
      <c r="H9" s="38">
        <v>4</v>
      </c>
      <c r="I9" s="1">
        <v>4515620.1399999997</v>
      </c>
      <c r="J9" s="1">
        <f t="shared" si="1"/>
        <v>113.16202997718659</v>
      </c>
      <c r="K9" s="1">
        <v>745655.1100000001</v>
      </c>
      <c r="L9" s="1">
        <v>977847.28</v>
      </c>
      <c r="M9" s="1">
        <f>D9-F9+K9+L9</f>
        <v>1198284.455501569</v>
      </c>
      <c r="P9" s="20"/>
      <c r="Q9" s="39"/>
      <c r="R9" s="40"/>
      <c r="S9" s="20"/>
      <c r="T9" s="19"/>
      <c r="U9" s="19"/>
    </row>
    <row r="10" spans="2:21" x14ac:dyDescent="0.25">
      <c r="B10" s="8" t="s">
        <v>10</v>
      </c>
      <c r="C10" s="9" t="s">
        <v>24</v>
      </c>
      <c r="D10" s="10">
        <v>3773654.6135802842</v>
      </c>
      <c r="E10" s="37">
        <v>5</v>
      </c>
      <c r="F10" s="1">
        <v>4029019.62</v>
      </c>
      <c r="G10" s="1">
        <f t="shared" si="0"/>
        <v>106.76704766516607</v>
      </c>
      <c r="H10" s="38">
        <v>5</v>
      </c>
      <c r="I10" s="1">
        <v>4029019.62</v>
      </c>
      <c r="J10" s="1">
        <f t="shared" si="1"/>
        <v>106.76704766516607</v>
      </c>
      <c r="K10" s="1">
        <v>240000</v>
      </c>
      <c r="L10" s="1">
        <v>578051.97</v>
      </c>
      <c r="M10" s="1">
        <f t="shared" si="2"/>
        <v>562686.96358028403</v>
      </c>
      <c r="P10" s="20"/>
      <c r="Q10" s="20"/>
      <c r="R10" s="19"/>
      <c r="S10" s="20"/>
      <c r="T10" s="19"/>
      <c r="U10" s="20"/>
    </row>
    <row r="11" spans="2:21" x14ac:dyDescent="0.25">
      <c r="B11" s="8" t="s">
        <v>11</v>
      </c>
      <c r="C11" s="9" t="s">
        <v>25</v>
      </c>
      <c r="D11" s="10">
        <v>25766673.506564718</v>
      </c>
      <c r="E11" s="37">
        <v>16</v>
      </c>
      <c r="F11" s="1">
        <v>29823698.890000001</v>
      </c>
      <c r="G11" s="1">
        <f t="shared" si="0"/>
        <v>115.74524310404932</v>
      </c>
      <c r="H11" s="38">
        <v>16</v>
      </c>
      <c r="I11" s="1">
        <v>29823698.890000001</v>
      </c>
      <c r="J11" s="1">
        <f t="shared" si="1"/>
        <v>115.74524310404932</v>
      </c>
      <c r="K11" s="1">
        <v>2398491.7600000007</v>
      </c>
      <c r="L11" s="1">
        <v>4008014.18</v>
      </c>
      <c r="M11" s="1">
        <f t="shared" si="2"/>
        <v>2349480.556564718</v>
      </c>
      <c r="P11" s="20"/>
      <c r="Q11" s="19"/>
      <c r="R11" s="19"/>
      <c r="S11" s="20"/>
      <c r="T11" s="19"/>
      <c r="U11" s="20"/>
    </row>
    <row r="12" spans="2:21" x14ac:dyDescent="0.25">
      <c r="B12" s="8" t="s">
        <v>12</v>
      </c>
      <c r="C12" s="9" t="s">
        <v>0</v>
      </c>
      <c r="D12" s="10">
        <v>15942854.174916988</v>
      </c>
      <c r="E12" s="37">
        <v>13</v>
      </c>
      <c r="F12" s="1">
        <v>17710770.260000002</v>
      </c>
      <c r="G12" s="1">
        <f t="shared" si="0"/>
        <v>111.08908145107723</v>
      </c>
      <c r="H12" s="38">
        <v>13</v>
      </c>
      <c r="I12" s="1">
        <v>17710770.260000002</v>
      </c>
      <c r="J12" s="1">
        <f t="shared" si="1"/>
        <v>111.08908145107723</v>
      </c>
      <c r="K12" s="1">
        <v>276650.53000000003</v>
      </c>
      <c r="L12" s="1">
        <v>1593641</v>
      </c>
      <c r="M12" s="1">
        <f>D12-F12+K12+L12</f>
        <v>102375.44491698663</v>
      </c>
      <c r="P12" s="20"/>
      <c r="Q12" s="19"/>
      <c r="R12" s="19"/>
      <c r="S12" s="20"/>
      <c r="T12" s="19"/>
      <c r="U12" s="20"/>
    </row>
    <row r="13" spans="2:21" x14ac:dyDescent="0.25">
      <c r="B13" s="8" t="s">
        <v>13</v>
      </c>
      <c r="C13" s="9" t="s">
        <v>36</v>
      </c>
      <c r="D13" s="10">
        <v>2437018.3081000396</v>
      </c>
      <c r="E13" s="37">
        <v>14</v>
      </c>
      <c r="F13" s="1">
        <v>2388224.64</v>
      </c>
      <c r="G13" s="1">
        <f t="shared" si="0"/>
        <v>97.997812821600007</v>
      </c>
      <c r="H13" s="38">
        <v>14</v>
      </c>
      <c r="I13" s="1">
        <v>2388224.64</v>
      </c>
      <c r="J13" s="1">
        <f t="shared" si="1"/>
        <v>97.997812821600007</v>
      </c>
      <c r="K13" s="1">
        <v>56761.670000000027</v>
      </c>
      <c r="L13" s="1">
        <v>933206.00999999989</v>
      </c>
      <c r="M13" s="1">
        <f t="shared" si="2"/>
        <v>1038761.3481000394</v>
      </c>
      <c r="P13" s="20"/>
      <c r="Q13" s="19"/>
      <c r="R13" s="19"/>
      <c r="S13" s="20"/>
      <c r="T13" s="19"/>
      <c r="U13" s="19"/>
    </row>
    <row r="14" spans="2:21" x14ac:dyDescent="0.25">
      <c r="B14" s="8" t="s">
        <v>14</v>
      </c>
      <c r="C14" s="9" t="s">
        <v>46</v>
      </c>
      <c r="D14" s="10">
        <v>3655527.4621500592</v>
      </c>
      <c r="E14" s="37">
        <v>2</v>
      </c>
      <c r="F14" s="1">
        <v>2293000</v>
      </c>
      <c r="G14" s="1">
        <f t="shared" si="0"/>
        <v>62.726925833333333</v>
      </c>
      <c r="H14" s="38">
        <v>2</v>
      </c>
      <c r="I14" s="1">
        <v>2293000</v>
      </c>
      <c r="J14" s="1">
        <f t="shared" si="1"/>
        <v>62.726925833333333</v>
      </c>
      <c r="K14" s="1">
        <v>0</v>
      </c>
      <c r="L14" s="1">
        <v>276334.18999999994</v>
      </c>
      <c r="M14" s="1">
        <f t="shared" si="2"/>
        <v>1638861.6521500591</v>
      </c>
      <c r="P14" s="20"/>
      <c r="S14" s="20"/>
    </row>
    <row r="15" spans="2:21" x14ac:dyDescent="0.25">
      <c r="B15" s="8" t="s">
        <v>15</v>
      </c>
      <c r="C15" s="9" t="s">
        <v>37</v>
      </c>
      <c r="D15" s="10">
        <v>3655527.4621500592</v>
      </c>
      <c r="E15" s="37">
        <v>10</v>
      </c>
      <c r="F15" s="1">
        <v>1171257.43</v>
      </c>
      <c r="G15" s="1">
        <f t="shared" si="0"/>
        <v>32.040723045508336</v>
      </c>
      <c r="H15" s="38">
        <v>10</v>
      </c>
      <c r="I15" s="1">
        <v>1171257.43</v>
      </c>
      <c r="J15" s="1">
        <f t="shared" si="1"/>
        <v>32.040723045508336</v>
      </c>
      <c r="K15" s="1">
        <v>3627.5099999999948</v>
      </c>
      <c r="L15" s="1">
        <v>468385.4</v>
      </c>
      <c r="M15" s="1">
        <f t="shared" si="2"/>
        <v>2956282.9421500587</v>
      </c>
      <c r="P15" s="20"/>
      <c r="S15" s="20"/>
    </row>
    <row r="16" spans="2:21" x14ac:dyDescent="0.25">
      <c r="B16" s="8" t="s">
        <v>20</v>
      </c>
      <c r="C16" s="9" t="s">
        <v>49</v>
      </c>
      <c r="D16" s="10">
        <v>393635.81198403751</v>
      </c>
      <c r="E16" s="37">
        <v>3</v>
      </c>
      <c r="F16" s="1">
        <v>376398.07</v>
      </c>
      <c r="G16" s="1">
        <f t="shared" si="0"/>
        <v>95.620890818557811</v>
      </c>
      <c r="H16" s="38">
        <v>3</v>
      </c>
      <c r="I16" s="1">
        <v>376398.07</v>
      </c>
      <c r="J16" s="1">
        <f t="shared" si="1"/>
        <v>95.620890818557811</v>
      </c>
      <c r="K16" s="1">
        <v>1374.1900000000023</v>
      </c>
      <c r="L16" s="1">
        <v>110661.13</v>
      </c>
      <c r="M16" s="1">
        <f t="shared" si="2"/>
        <v>129273.06198403751</v>
      </c>
      <c r="P16" s="20"/>
      <c r="S16" s="20"/>
    </row>
    <row r="17" spans="2:19" x14ac:dyDescent="0.25">
      <c r="B17" s="8" t="s">
        <v>21</v>
      </c>
      <c r="C17" s="9" t="s">
        <v>50</v>
      </c>
      <c r="D17" s="10">
        <v>989105.60209583573</v>
      </c>
      <c r="E17" s="37">
        <v>4</v>
      </c>
      <c r="F17" s="1">
        <v>989196</v>
      </c>
      <c r="G17" s="1">
        <f t="shared" si="0"/>
        <v>100.00913935822149</v>
      </c>
      <c r="H17" s="38">
        <v>4</v>
      </c>
      <c r="I17" s="1">
        <v>989196</v>
      </c>
      <c r="J17" s="1">
        <f t="shared" si="1"/>
        <v>100.00913935822149</v>
      </c>
      <c r="K17" s="1">
        <v>0</v>
      </c>
      <c r="L17" s="1">
        <v>49058.26</v>
      </c>
      <c r="M17" s="1">
        <f t="shared" si="2"/>
        <v>48967.862095835728</v>
      </c>
      <c r="P17" s="20"/>
      <c r="S17" s="20"/>
    </row>
    <row r="18" spans="2:19" x14ac:dyDescent="0.25">
      <c r="B18" s="8" t="s">
        <v>22</v>
      </c>
      <c r="C18" s="9" t="s">
        <v>23</v>
      </c>
      <c r="D18" s="10">
        <v>274974.86824869772</v>
      </c>
      <c r="E18" s="37">
        <v>2</v>
      </c>
      <c r="F18" s="1">
        <v>417840</v>
      </c>
      <c r="G18" s="1">
        <f t="shared" si="0"/>
        <v>151.95570513814724</v>
      </c>
      <c r="H18" s="38">
        <v>2</v>
      </c>
      <c r="I18" s="1">
        <v>417840</v>
      </c>
      <c r="J18" s="1">
        <f t="shared" si="1"/>
        <v>151.95570513814724</v>
      </c>
      <c r="K18" s="1">
        <v>142840</v>
      </c>
      <c r="L18" s="1">
        <v>37443.180000000008</v>
      </c>
      <c r="M18" s="1">
        <f t="shared" si="2"/>
        <v>37418.048248697727</v>
      </c>
      <c r="P18" s="20"/>
      <c r="S18" s="20"/>
    </row>
    <row r="19" spans="2:19" x14ac:dyDescent="0.25">
      <c r="B19" s="8" t="s">
        <v>38</v>
      </c>
      <c r="C19" s="9" t="s">
        <v>43</v>
      </c>
      <c r="D19" s="1">
        <v>31163371.614829253</v>
      </c>
      <c r="E19" s="37">
        <v>55</v>
      </c>
      <c r="F19" s="1">
        <v>35035834.039999999</v>
      </c>
      <c r="G19" s="1">
        <f t="shared" si="0"/>
        <v>112.42632688475855</v>
      </c>
      <c r="H19" s="38">
        <v>55</v>
      </c>
      <c r="I19" s="1">
        <v>35035834.039999999</v>
      </c>
      <c r="J19" s="1">
        <f t="shared" si="1"/>
        <v>112.42632688475855</v>
      </c>
      <c r="K19" s="1">
        <v>106260</v>
      </c>
      <c r="L19" s="1">
        <v>3827023.4</v>
      </c>
      <c r="M19" s="1">
        <f>D19-F19+K19+L19</f>
        <v>60820.974829254206</v>
      </c>
      <c r="P19" s="20"/>
      <c r="S19" s="20"/>
    </row>
    <row r="20" spans="2:19" x14ac:dyDescent="0.25">
      <c r="B20" s="8" t="s">
        <v>39</v>
      </c>
      <c r="C20" s="9" t="s">
        <v>44</v>
      </c>
      <c r="D20" s="1">
        <v>41011362.597861513</v>
      </c>
      <c r="E20" s="37">
        <v>43</v>
      </c>
      <c r="F20" s="1">
        <v>42555934.520000003</v>
      </c>
      <c r="G20" s="1">
        <f t="shared" si="0"/>
        <v>103.76620483762964</v>
      </c>
      <c r="H20" s="38">
        <v>42</v>
      </c>
      <c r="I20" s="1">
        <v>42520463.299999997</v>
      </c>
      <c r="J20" s="1">
        <f t="shared" si="1"/>
        <v>103.67971363676946</v>
      </c>
      <c r="K20" s="1">
        <v>20154.299999999988</v>
      </c>
      <c r="L20" s="1">
        <v>1643381.98</v>
      </c>
      <c r="M20" s="1">
        <f t="shared" si="2"/>
        <v>118964.35786151025</v>
      </c>
      <c r="P20" s="20"/>
      <c r="S20" s="20"/>
    </row>
    <row r="21" spans="2:19" x14ac:dyDescent="0.25">
      <c r="B21" s="8" t="s">
        <v>40</v>
      </c>
      <c r="C21" s="9" t="s">
        <v>45</v>
      </c>
      <c r="D21" s="10">
        <v>10344958.150303103</v>
      </c>
      <c r="E21" s="37">
        <v>28</v>
      </c>
      <c r="F21" s="1">
        <v>12937074.43</v>
      </c>
      <c r="G21" s="1">
        <f t="shared" si="0"/>
        <v>125.05680779018857</v>
      </c>
      <c r="H21" s="38">
        <v>28</v>
      </c>
      <c r="I21" s="1">
        <v>12937074.43</v>
      </c>
      <c r="J21" s="1">
        <f t="shared" si="1"/>
        <v>125.05680779018857</v>
      </c>
      <c r="K21" s="1">
        <v>2982416.9499999997</v>
      </c>
      <c r="L21" s="1">
        <v>896167.53</v>
      </c>
      <c r="M21" s="1">
        <f t="shared" si="2"/>
        <v>1286468.2003031031</v>
      </c>
      <c r="P21" s="20"/>
      <c r="S21" s="20"/>
    </row>
    <row r="22" spans="2:19" x14ac:dyDescent="0.25">
      <c r="B22" s="8" t="s">
        <v>41</v>
      </c>
      <c r="C22" s="9" t="s">
        <v>51</v>
      </c>
      <c r="D22" s="10">
        <v>991093.24641301355</v>
      </c>
      <c r="E22" s="37">
        <v>11</v>
      </c>
      <c r="F22" s="1">
        <v>1703994.76</v>
      </c>
      <c r="G22" s="1">
        <f t="shared" si="0"/>
        <v>171.93082146075915</v>
      </c>
      <c r="H22" s="38">
        <v>11</v>
      </c>
      <c r="I22" s="1">
        <v>1703994.76</v>
      </c>
      <c r="J22" s="1">
        <f t="shared" si="1"/>
        <v>171.93082146075915</v>
      </c>
      <c r="K22" s="1">
        <v>1042926.3099999999</v>
      </c>
      <c r="L22" s="1">
        <v>230200.63</v>
      </c>
      <c r="M22" s="1">
        <f t="shared" si="2"/>
        <v>560225.42641301348</v>
      </c>
      <c r="P22" s="20"/>
      <c r="S22" s="20"/>
    </row>
    <row r="23" spans="2:19" x14ac:dyDescent="0.25">
      <c r="B23" s="8" t="s">
        <v>42</v>
      </c>
      <c r="C23" s="9" t="s">
        <v>52</v>
      </c>
      <c r="D23" s="10">
        <v>1048647.7716513844</v>
      </c>
      <c r="E23" s="37">
        <v>8</v>
      </c>
      <c r="F23" s="1">
        <v>1267593.1100000001</v>
      </c>
      <c r="G23" s="1">
        <f t="shared" si="0"/>
        <v>120.87882549960756</v>
      </c>
      <c r="H23" s="38">
        <v>8</v>
      </c>
      <c r="I23" s="1">
        <v>1267593.1100000001</v>
      </c>
      <c r="J23" s="1">
        <f t="shared" si="1"/>
        <v>120.87882549960756</v>
      </c>
      <c r="K23" s="1">
        <v>336546.2</v>
      </c>
      <c r="L23" s="1">
        <v>20968.11</v>
      </c>
      <c r="M23" s="1">
        <f t="shared" si="2"/>
        <v>138568.97165138432</v>
      </c>
      <c r="P23" s="20"/>
      <c r="S23" s="20"/>
    </row>
    <row r="24" spans="2:19" x14ac:dyDescent="0.25">
      <c r="B24" s="28" t="s">
        <v>2</v>
      </c>
      <c r="C24" s="28"/>
      <c r="D24" s="11">
        <f>SUM(D6:D23)</f>
        <v>223316004.86185151</v>
      </c>
      <c r="E24" s="12">
        <f>SUM(E6:E23)</f>
        <v>271</v>
      </c>
      <c r="F24" s="11">
        <f>SUM(F6:F23)</f>
        <v>242665136.22999999</v>
      </c>
      <c r="G24" s="11">
        <f>F24*100/D24</f>
        <v>108.66446244196349</v>
      </c>
      <c r="H24" s="13">
        <f>SUM(H6:H23)</f>
        <v>270</v>
      </c>
      <c r="I24" s="11">
        <f>SUM(I6:I23)</f>
        <v>242629665.00999999</v>
      </c>
      <c r="J24" s="11">
        <f>I24*100/D24</f>
        <v>108.64857857371054</v>
      </c>
      <c r="K24" s="11">
        <f>SUM(K6:K23)</f>
        <v>9872098.7599999998</v>
      </c>
      <c r="L24" s="11">
        <f>SUM(L6:L23)</f>
        <v>40125645.939999998</v>
      </c>
      <c r="M24" s="14">
        <f>D24-F24+K24+L24</f>
        <v>30648613.33185152</v>
      </c>
      <c r="P24" s="20"/>
    </row>
    <row r="25" spans="2:19" ht="15.75" customHeight="1" x14ac:dyDescent="0.25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9" x14ac:dyDescent="0.25">
      <c r="B26" s="2" t="s">
        <v>47</v>
      </c>
    </row>
    <row r="27" spans="2:19" ht="7.5" customHeight="1" x14ac:dyDescent="0.25"/>
    <row r="28" spans="2:19" x14ac:dyDescent="0.25">
      <c r="R28" s="21"/>
    </row>
    <row r="29" spans="2:19" x14ac:dyDescent="0.25">
      <c r="P29" s="21"/>
      <c r="R29" s="21"/>
    </row>
    <row r="30" spans="2:19" x14ac:dyDescent="0.25">
      <c r="S30" s="21"/>
    </row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Minarových, Pavol</cp:lastModifiedBy>
  <cp:lastPrinted>2018-05-14T09:21:31Z</cp:lastPrinted>
  <dcterms:created xsi:type="dcterms:W3CDTF">2016-10-03T12:19:48Z</dcterms:created>
  <dcterms:modified xsi:type="dcterms:W3CDTF">2023-06-01T13:17:23Z</dcterms:modified>
</cp:coreProperties>
</file>