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.VICEPREMIER\AppData\Local\Microsoft\Windows\INetCache\Content.Outlook\0BK38YSM\"/>
    </mc:Choice>
  </mc:AlternateContent>
  <bookViews>
    <workbookView xWindow="480" yWindow="276" windowWidth="18192" windowHeight="8016"/>
  </bookViews>
  <sheets>
    <sheet name="Hárok1" sheetId="1" r:id="rId1"/>
  </sheets>
  <definedNames>
    <definedName name="_xlnm.Print_Area" localSheetId="0">Hárok1!$B$1:$M$50</definedName>
  </definedNames>
  <calcPr calcId="162913"/>
</workbook>
</file>

<file path=xl/calcChain.xml><?xml version="1.0" encoding="utf-8"?>
<calcChain xmlns="http://schemas.openxmlformats.org/spreadsheetml/2006/main">
  <c r="M6" i="1" l="1"/>
  <c r="E24" i="1" l="1"/>
  <c r="L24" i="1" l="1"/>
  <c r="K24" i="1"/>
  <c r="I24" i="1"/>
  <c r="J24" i="1" s="1"/>
  <c r="H24" i="1"/>
  <c r="F24" i="1"/>
  <c r="G24" i="1" s="1"/>
  <c r="M24" i="1" l="1"/>
  <c r="M9" i="1"/>
  <c r="M7" i="1" l="1"/>
  <c r="M8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D24" i="1" l="1"/>
  <c r="G12" i="1" l="1"/>
  <c r="J12" i="1"/>
  <c r="J23" i="1" l="1"/>
  <c r="J22" i="1"/>
  <c r="J21" i="1"/>
  <c r="J20" i="1"/>
  <c r="J19" i="1"/>
  <c r="J18" i="1"/>
  <c r="J17" i="1"/>
  <c r="J16" i="1"/>
  <c r="J15" i="1"/>
  <c r="J14" i="1"/>
  <c r="J13" i="1"/>
  <c r="J11" i="1"/>
  <c r="J10" i="1"/>
  <c r="J9" i="1"/>
  <c r="J8" i="1"/>
  <c r="J7" i="1"/>
  <c r="J6" i="1"/>
  <c r="G6" i="1"/>
  <c r="G7" i="1" l="1"/>
  <c r="G8" i="1"/>
  <c r="G9" i="1"/>
  <c r="G10" i="1"/>
  <c r="G11" i="1"/>
  <c r="G13" i="1"/>
  <c r="G14" i="1"/>
  <c r="G15" i="1"/>
  <c r="G16" i="1"/>
  <c r="G17" i="1"/>
  <c r="G18" i="1"/>
  <c r="G19" i="1"/>
  <c r="G20" i="1"/>
  <c r="G21" i="1"/>
  <c r="G22" i="1"/>
  <c r="G23" i="1"/>
</calcChain>
</file>

<file path=xl/sharedStrings.xml><?xml version="1.0" encoding="utf-8"?>
<sst xmlns="http://schemas.openxmlformats.org/spreadsheetml/2006/main" count="55" uniqueCount="54">
  <si>
    <t>OPTP-PO1-SC2-2016-7</t>
  </si>
  <si>
    <t>OPTP-PO1-SC3-2016-4</t>
  </si>
  <si>
    <t>Počet ŽoNFP</t>
  </si>
  <si>
    <t>Spolu</t>
  </si>
  <si>
    <t>Predložené ŽoNFP</t>
  </si>
  <si>
    <t>Schválené ŽoNFP</t>
  </si>
  <si>
    <t xml:space="preserve">Kód v ITMS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</si>
  <si>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</si>
  <si>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</si>
  <si>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</si>
  <si>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</si>
  <si>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</si>
  <si>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</si>
  <si>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</si>
  <si>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</si>
  <si>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</si>
  <si>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</si>
  <si>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 č. vyzvania</t>
  </si>
  <si>
    <t>% požadovaného NFP  z vyzvania</t>
  </si>
  <si>
    <t>% schváleného NFP  z vyzvania</t>
  </si>
  <si>
    <t>Vyhlásené vyzvania</t>
  </si>
  <si>
    <t>11.</t>
  </si>
  <si>
    <t>OPTP-PO1-SC1-2016-11</t>
  </si>
  <si>
    <t>12.</t>
  </si>
  <si>
    <t>OPTP-PO1-SC3-2017-12</t>
  </si>
  <si>
    <t>13.</t>
  </si>
  <si>
    <t>OPTP-PO2-SC1-2017-13</t>
  </si>
  <si>
    <t>OPTP-PO1-SC1-2016-5</t>
  </si>
  <si>
    <t>OPTP-PO2-SC1-2016-6</t>
  </si>
  <si>
    <t>Prostriedky vrátené do alokácie vyzvania</t>
  </si>
  <si>
    <t>Indikatívna výška všetkých zdrojov (EUR)</t>
  </si>
  <si>
    <t>Požadovaný NFP (EUR)</t>
  </si>
  <si>
    <t>Schválený NFP (EUR)</t>
  </si>
  <si>
    <t>Vrátené prostriedky na základe dodatkov k zmluvám o NFP (EUR)</t>
  </si>
  <si>
    <t>Predpokladané voľné prostriedky v rámci vyzvania (EUR)</t>
  </si>
  <si>
    <t>Nevyčerpané prostriedky z ukončených projektov (EUR)</t>
  </si>
  <si>
    <t>OPTP-PO1-SC1-2016-1*</t>
  </si>
  <si>
    <t>OPTP-PO1-SC1-2016-2*</t>
  </si>
  <si>
    <t>OPTP-PO1-SC3-2016-3*</t>
  </si>
  <si>
    <t>OPTP-PO1-SC1-2016-8*</t>
  </si>
  <si>
    <t>OPTP-PO2-SC1-2016-10*</t>
  </si>
  <si>
    <t>14.</t>
  </si>
  <si>
    <t>15.</t>
  </si>
  <si>
    <t>16.</t>
  </si>
  <si>
    <t>17.</t>
  </si>
  <si>
    <t>18.</t>
  </si>
  <si>
    <t>OPTP-PO1-SC1-2018-14</t>
  </si>
  <si>
    <t>OPTP-PO1-SC1-2018-15</t>
  </si>
  <si>
    <t>OPTP-PO1-SC3-2018-16</t>
  </si>
  <si>
    <t>OPTP-PO1-SC1-2018-17</t>
  </si>
  <si>
    <t>OPTP-PO2-SC1-2018-18</t>
  </si>
  <si>
    <t>OPTP-PO1-SC3-2016-9*</t>
  </si>
  <si>
    <t>* vyzvania boli uzavreté</t>
  </si>
  <si>
    <t>Informácia o stave nenávratného finančného príspevku a predpokladaných voľných prostriedkoch v rámci vyzvaní OP TP 2014 - 2020 k 01.04.2022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</si>
</sst>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46DA7"/>
        <bgColor indexed="64"/>
      </patternFill>
    </fill>
    <fill>
      <patternFill patternType="solid">
        <fgColor rgb="FFBCD631"/>
        <bgColor indexed="64"/>
      </patternFill>
    </fill>
    <fill>
      <patternFill patternType="solid">
        <fgColor rgb="FF068DD8"/>
        <bgColor indexed="64"/>
      </patternFill>
    </fill>
    <fill>
      <patternFill patternType="solid">
        <fgColor rgb="FFD8E888"/>
        <bgColor indexed="64"/>
      </patternFill>
    </fill>
    <fill>
      <patternFill patternType="solid">
        <fgColor rgb="FFD5E2B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" fontId="1" fillId="0" borderId="1" xfId="0" applyNumberFormat="1" applyFont="1" applyFill="1" applyBorder="1"/>
    <xf numFmtId="0" fontId="1" fillId="0" borderId="0" xfId="0" applyFont="1"/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4" fontId="1" fillId="0" borderId="1" xfId="0" applyNumberFormat="1" applyFont="1" applyBorder="1"/>
    <xf numFmtId="4" fontId="3" fillId="0" borderId="1" xfId="0" applyNumberFormat="1" applyFont="1" applyBorder="1"/>
    <xf numFmtId="1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4" fontId="3" fillId="0" borderId="1" xfId="0" applyNumberFormat="1" applyFont="1" applyFill="1" applyBorder="1"/>
    <xf numFmtId="0" fontId="3" fillId="0" borderId="0" xfId="0" applyFont="1" applyBorder="1" applyAlignment="1">
      <alignment horizontal="right"/>
    </xf>
    <xf numFmtId="4" fontId="3" fillId="0" borderId="0" xfId="0" applyNumberFormat="1" applyFont="1" applyBorder="1"/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/>
    <xf numFmtId="4" fontId="1" fillId="0" borderId="0" xfId="0" applyNumberFormat="1" applyFont="1" applyFill="1" applyBorder="1"/>
    <xf numFmtId="4" fontId="1" fillId="0" borderId="0" xfId="0" applyNumberFormat="1" applyFont="1" applyBorder="1"/>
    <xf numFmtId="164" fontId="1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/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68DD8"/>
      <color rgb="FFD5E2B8"/>
      <color rgb="FFD8E888"/>
      <color rgb="FFDDEB99"/>
      <color rgb="FFDCE7C3"/>
      <color rgb="FFE0EDA1"/>
      <color rgb="FFE2EBCD"/>
      <color rgb="FFE2EEA8"/>
      <color rgb="FFE4EFAB"/>
      <color rgb="FFEF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Hárok1!$G$6:$G$16</c:f>
              <c:numCache>
                <c:formatCode>#,##0.00</c:formatCode>
                <c:ptCount val="11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94.643196149711756</c:v>
                </c:pt>
                <c:pt idx="6">
                  <c:v>100.63664703370065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1-470D-B6AD-41E438F4BEE0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Hárok1!$J$6:$J$16</c:f>
              <c:numCache>
                <c:formatCode>#,##0.00</c:formatCode>
                <c:ptCount val="11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94.643196149711756</c:v>
                </c:pt>
                <c:pt idx="6">
                  <c:v>100.63664703370065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1-470D-B6AD-41E438F4B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54080"/>
        <c:axId val="45455616"/>
      </c:barChart>
      <c:catAx>
        <c:axId val="45454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5455616"/>
        <c:crosses val="autoZero"/>
        <c:auto val="1"/>
        <c:lblAlgn val="ctr"/>
        <c:lblOffset val="100"/>
        <c:noMultiLvlLbl val="0"/>
      </c:catAx>
      <c:valAx>
        <c:axId val="454556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5454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k-SK" sz="1200" b="1">
                <a:solidFill>
                  <a:schemeClr val="tx1"/>
                </a:solidFill>
              </a:rPr>
              <a:t>Prehľad stavu požadovaného</a:t>
            </a:r>
            <a:r>
              <a:rPr lang="sk-SK" sz="1200" b="1" baseline="0">
                <a:solidFill>
                  <a:schemeClr val="tx1"/>
                </a:solidFill>
              </a:rPr>
              <a:t> a schváleného NFP v rámci jednotlivých vyzvaní OP TP 2014 - 2020 k 01.04.2022</a:t>
            </a:r>
            <a:endParaRPr lang="sk-SK" sz="1200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Hárok1!$G$6:$G$23</c:f>
              <c:numCache>
                <c:formatCode>#,##0.00</c:formatCode>
                <c:ptCount val="18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94.643196149711756</c:v>
                </c:pt>
                <c:pt idx="6">
                  <c:v>100.63664703370065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  <c:pt idx="11">
                  <c:v>103.24197498355004</c:v>
                </c:pt>
                <c:pt idx="12">
                  <c:v>12.00799394051451</c:v>
                </c:pt>
                <c:pt idx="13">
                  <c:v>103.39151269723183</c:v>
                </c:pt>
                <c:pt idx="14">
                  <c:v>102.87177559117202</c:v>
                </c:pt>
                <c:pt idx="15">
                  <c:v>102.17642383837804</c:v>
                </c:pt>
                <c:pt idx="16">
                  <c:v>61.969109062681419</c:v>
                </c:pt>
                <c:pt idx="17">
                  <c:v>84.513930908217574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C-495C-8338-388362EF593A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Hárok1!$J$6:$J$23</c:f>
              <c:numCache>
                <c:formatCode>#,##0.00</c:formatCode>
                <c:ptCount val="18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94.643196149711756</c:v>
                </c:pt>
                <c:pt idx="6">
                  <c:v>100.63664703370065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  <c:pt idx="11">
                  <c:v>103.24197498355004</c:v>
                </c:pt>
                <c:pt idx="12">
                  <c:v>12.00799394051451</c:v>
                </c:pt>
                <c:pt idx="13">
                  <c:v>103.08415232377624</c:v>
                </c:pt>
                <c:pt idx="14">
                  <c:v>102.87177559117202</c:v>
                </c:pt>
                <c:pt idx="15">
                  <c:v>95.125874784084573</c:v>
                </c:pt>
                <c:pt idx="16">
                  <c:v>61.969109062681419</c:v>
                </c:pt>
                <c:pt idx="17">
                  <c:v>84.513930908217574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3C-495C-8338-388362EF5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448271"/>
        <c:axId val="661447855"/>
      </c:barChart>
      <c:catAx>
        <c:axId val="661448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7855"/>
        <c:crosses val="autoZero"/>
        <c:auto val="1"/>
        <c:lblAlgn val="ctr"/>
        <c:lblOffset val="100"/>
        <c:noMultiLvlLbl val="0"/>
      </c:catAx>
      <c:valAx>
        <c:axId val="661447855"/>
        <c:scaling>
          <c:orientation val="minMax"/>
          <c:max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8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7</xdr:col>
      <xdr:colOff>9525</xdr:colOff>
      <xdr:row>25</xdr:row>
      <xdr:rowOff>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761999</xdr:colOff>
      <xdr:row>26</xdr:row>
      <xdr:rowOff>142875</xdr:rowOff>
    </xdr:from>
    <xdr:to>
      <xdr:col>12</xdr:col>
      <xdr:colOff>257175</xdr:colOff>
      <xdr:row>46</xdr:row>
      <xdr:rowOff>47625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27"/>
  <sheetViews>
    <sheetView tabSelected="1" zoomScaleNormal="100" workbookViewId="0">
      <selection activeCell="O36" sqref="O36"/>
    </sheetView>
  </sheetViews>
  <sheetFormatPr defaultColWidth="9.109375" defaultRowHeight="14.4" x14ac:dyDescent="0.3"/>
  <cols>
    <col min="1" max="1" width="4.5546875" style="2" customWidth="1"/>
    <col min="2" max="2" width="11.5546875" style="2" customWidth="1"/>
    <col min="3" max="3" width="22.5546875" style="2" customWidth="1"/>
    <col min="4" max="4" width="14.88671875" style="2" customWidth="1"/>
    <col min="5" max="5" width="9.44140625" style="2" customWidth="1"/>
    <col min="6" max="6" width="16.6640625" style="2" customWidth="1"/>
    <col min="7" max="7" width="15.109375" style="2" customWidth="1"/>
    <col min="8" max="8" width="9.44140625" style="2" customWidth="1"/>
    <col min="9" max="9" width="17.44140625" style="2" customWidth="1"/>
    <col min="10" max="10" width="11.88671875" style="2" customWidth="1"/>
    <col min="11" max="11" width="16" style="2" customWidth="1"/>
    <col min="12" max="12" width="17.109375" style="2" customWidth="1"/>
    <col min="13" max="13" width="17" style="2" customWidth="1"/>
    <col min="14" max="14" width="2.109375" style="2" customWidth="1"/>
    <col min="15" max="16" width="9.109375" style="2"/>
    <col min="17" max="17" width="10" style="2" bestFit="1" customWidth="1"/>
    <col min="18" max="18" width="11.109375" style="2" bestFit="1" customWidth="1"/>
    <col min="19" max="19" width="10" style="2" bestFit="1" customWidth="1"/>
    <col min="20" max="16384" width="9.109375" style="2"/>
  </cols>
  <sheetData>
    <row r="2" spans="2:21" ht="15.6" x14ac:dyDescent="0.3">
      <c r="B2" s="26" t="s">
        <v>53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7"/>
    </row>
    <row r="3" spans="2:21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21" ht="36" customHeight="1" x14ac:dyDescent="0.3">
      <c r="B4" s="29" t="s">
        <v>20</v>
      </c>
      <c r="C4" s="30"/>
      <c r="D4" s="30"/>
      <c r="E4" s="31" t="s">
        <v>4</v>
      </c>
      <c r="F4" s="32"/>
      <c r="G4" s="32"/>
      <c r="H4" s="33" t="s">
        <v>5</v>
      </c>
      <c r="I4" s="34"/>
      <c r="J4" s="34"/>
      <c r="K4" s="35" t="s">
        <v>29</v>
      </c>
      <c r="L4" s="36"/>
      <c r="M4" s="24" t="s">
        <v>34</v>
      </c>
    </row>
    <row r="5" spans="2:21" ht="72" x14ac:dyDescent="0.3">
      <c r="B5" s="4" t="s">
        <v>17</v>
      </c>
      <c r="C5" s="23" t="s">
        <v>6</v>
      </c>
      <c r="D5" s="4" t="s">
        <v>30</v>
      </c>
      <c r="E5" s="5" t="s">
        <v>2</v>
      </c>
      <c r="F5" s="5" t="s">
        <v>31</v>
      </c>
      <c r="G5" s="5" t="s">
        <v>18</v>
      </c>
      <c r="H5" s="6" t="s">
        <v>2</v>
      </c>
      <c r="I5" s="6" t="s">
        <v>32</v>
      </c>
      <c r="J5" s="6" t="s">
        <v>19</v>
      </c>
      <c r="K5" s="7" t="s">
        <v>33</v>
      </c>
      <c r="L5" s="7" t="s">
        <v>35</v>
      </c>
      <c r="M5" s="25"/>
      <c r="P5" s="19"/>
      <c r="Q5" s="19"/>
      <c r="R5" s="19"/>
      <c r="S5" s="19"/>
      <c r="T5" s="19"/>
      <c r="U5" s="19"/>
    </row>
    <row r="6" spans="2:21" x14ac:dyDescent="0.3">
      <c r="B6" s="8" t="s">
        <v>7</v>
      </c>
      <c r="C6" s="9" t="s">
        <v>36</v>
      </c>
      <c r="D6" s="10">
        <v>23750913.969999999</v>
      </c>
      <c r="E6" s="37">
        <v>17</v>
      </c>
      <c r="F6" s="1">
        <v>28658276</v>
      </c>
      <c r="G6" s="1">
        <f>SUM(F6/D6)*100</f>
        <v>120.66178184215788</v>
      </c>
      <c r="H6" s="38">
        <v>17</v>
      </c>
      <c r="I6" s="1">
        <v>28658276</v>
      </c>
      <c r="J6" s="1">
        <f>SUM(I6/D6)*100</f>
        <v>120.66178184215788</v>
      </c>
      <c r="K6" s="1">
        <v>573640</v>
      </c>
      <c r="L6" s="1">
        <v>7087507.7600000007</v>
      </c>
      <c r="M6" s="1">
        <f>D6-F6+K6+L6</f>
        <v>2753785.7299999995</v>
      </c>
      <c r="P6" s="19"/>
      <c r="Q6" s="19"/>
      <c r="R6" s="19"/>
      <c r="S6" s="19"/>
      <c r="T6" s="19"/>
      <c r="U6" s="19"/>
    </row>
    <row r="7" spans="2:21" x14ac:dyDescent="0.3">
      <c r="B7" s="8" t="s">
        <v>8</v>
      </c>
      <c r="C7" s="9" t="s">
        <v>37</v>
      </c>
      <c r="D7" s="10">
        <v>26105129.210333902</v>
      </c>
      <c r="E7" s="37">
        <v>12</v>
      </c>
      <c r="F7" s="1">
        <v>29193397.27</v>
      </c>
      <c r="G7" s="1">
        <f t="shared" ref="G7:G23" si="0">SUM(F7/D7)*100</f>
        <v>111.8301198005317</v>
      </c>
      <c r="H7" s="37">
        <v>12</v>
      </c>
      <c r="I7" s="1">
        <v>29193397.27</v>
      </c>
      <c r="J7" s="1">
        <f t="shared" ref="J7:J23" si="1">SUM(I7/D7)*100</f>
        <v>111.8301198005317</v>
      </c>
      <c r="K7" s="1">
        <v>0</v>
      </c>
      <c r="L7" s="1">
        <v>5242578.9000000004</v>
      </c>
      <c r="M7" s="1">
        <f t="shared" ref="M7:M23" si="2">D7-F7+K7+L7</f>
        <v>2154310.8403339032</v>
      </c>
      <c r="P7" s="19"/>
      <c r="Q7" s="20"/>
      <c r="R7" s="22"/>
      <c r="S7" s="21"/>
      <c r="T7" s="19"/>
      <c r="U7" s="19"/>
    </row>
    <row r="8" spans="2:21" x14ac:dyDescent="0.3">
      <c r="B8" s="8" t="s">
        <v>9</v>
      </c>
      <c r="C8" s="9" t="s">
        <v>38</v>
      </c>
      <c r="D8" s="10">
        <v>28028272</v>
      </c>
      <c r="E8" s="37">
        <v>24</v>
      </c>
      <c r="F8" s="1">
        <v>27598007.050000001</v>
      </c>
      <c r="G8" s="1">
        <f t="shared" si="0"/>
        <v>98.464889487300539</v>
      </c>
      <c r="H8" s="37">
        <v>24</v>
      </c>
      <c r="I8" s="1">
        <v>27598007.050000001</v>
      </c>
      <c r="J8" s="1">
        <f t="shared" si="1"/>
        <v>98.464889487300539</v>
      </c>
      <c r="K8" s="1">
        <v>944754.22999999963</v>
      </c>
      <c r="L8" s="1">
        <v>12145175.030000001</v>
      </c>
      <c r="M8" s="1">
        <f t="shared" si="2"/>
        <v>13520194.210000001</v>
      </c>
      <c r="P8" s="19"/>
      <c r="Q8" s="20"/>
      <c r="R8" s="19"/>
      <c r="S8" s="21"/>
      <c r="T8" s="19"/>
      <c r="U8" s="19"/>
    </row>
    <row r="9" spans="2:21" x14ac:dyDescent="0.3">
      <c r="B9" s="8" t="s">
        <v>10</v>
      </c>
      <c r="C9" s="9" t="s">
        <v>1</v>
      </c>
      <c r="D9" s="10">
        <v>3985731.2578060739</v>
      </c>
      <c r="E9" s="37">
        <v>4</v>
      </c>
      <c r="F9" s="1">
        <v>4515620.1399999997</v>
      </c>
      <c r="G9" s="1">
        <f t="shared" si="0"/>
        <v>113.29464652580717</v>
      </c>
      <c r="H9" s="38">
        <v>4</v>
      </c>
      <c r="I9" s="1">
        <v>4515620.1399999997</v>
      </c>
      <c r="J9" s="1">
        <f t="shared" si="1"/>
        <v>113.29464652580717</v>
      </c>
      <c r="K9" s="1">
        <v>745655.1100000001</v>
      </c>
      <c r="L9" s="1">
        <v>144042.78817800002</v>
      </c>
      <c r="M9" s="1">
        <f>D9-F9+K9+L9</f>
        <v>359809.01598407433</v>
      </c>
      <c r="P9" s="19"/>
      <c r="Q9" s="20"/>
      <c r="R9" s="22"/>
      <c r="S9" s="21"/>
      <c r="T9" s="19"/>
      <c r="U9" s="19"/>
    </row>
    <row r="10" spans="2:21" x14ac:dyDescent="0.3">
      <c r="B10" s="8" t="s">
        <v>11</v>
      </c>
      <c r="C10" s="9" t="s">
        <v>27</v>
      </c>
      <c r="D10" s="10">
        <v>3773654.6135802842</v>
      </c>
      <c r="E10" s="37">
        <v>4</v>
      </c>
      <c r="F10" s="1">
        <v>3856293.62</v>
      </c>
      <c r="G10" s="1">
        <f t="shared" si="0"/>
        <v>102.18989321710372</v>
      </c>
      <c r="H10" s="38">
        <v>4</v>
      </c>
      <c r="I10" s="1">
        <v>3856293.62</v>
      </c>
      <c r="J10" s="1">
        <f t="shared" si="1"/>
        <v>102.18989321710372</v>
      </c>
      <c r="K10" s="1">
        <v>240000</v>
      </c>
      <c r="L10" s="1">
        <v>508383.04999999987</v>
      </c>
      <c r="M10" s="1">
        <f t="shared" si="2"/>
        <v>665744.04358028388</v>
      </c>
      <c r="P10" s="19"/>
      <c r="Q10" s="21"/>
      <c r="R10" s="19"/>
      <c r="S10" s="19"/>
      <c r="T10" s="19"/>
      <c r="U10" s="19"/>
    </row>
    <row r="11" spans="2:21" x14ac:dyDescent="0.3">
      <c r="B11" s="8" t="s">
        <v>12</v>
      </c>
      <c r="C11" s="9" t="s">
        <v>28</v>
      </c>
      <c r="D11" s="10">
        <v>27749998.476863556</v>
      </c>
      <c r="E11" s="37">
        <v>13</v>
      </c>
      <c r="F11" s="1">
        <v>26263485.489999998</v>
      </c>
      <c r="G11" s="1">
        <f t="shared" si="0"/>
        <v>94.643196149711756</v>
      </c>
      <c r="H11" s="38">
        <v>13</v>
      </c>
      <c r="I11" s="1">
        <v>26263485.489999998</v>
      </c>
      <c r="J11" s="1">
        <f t="shared" si="1"/>
        <v>94.643196149711756</v>
      </c>
      <c r="K11" s="1">
        <v>494457</v>
      </c>
      <c r="L11" s="1">
        <v>2394342.6099999989</v>
      </c>
      <c r="M11" s="1">
        <f t="shared" si="2"/>
        <v>4375312.5968635567</v>
      </c>
      <c r="P11" s="19"/>
      <c r="Q11" s="19"/>
      <c r="R11" s="19"/>
      <c r="S11" s="19"/>
      <c r="T11" s="19"/>
      <c r="U11" s="19"/>
    </row>
    <row r="12" spans="2:21" x14ac:dyDescent="0.3">
      <c r="B12" s="8" t="s">
        <v>13</v>
      </c>
      <c r="C12" s="9" t="s">
        <v>0</v>
      </c>
      <c r="D12" s="10">
        <v>17349361.196575988</v>
      </c>
      <c r="E12" s="37">
        <v>10</v>
      </c>
      <c r="F12" s="1">
        <v>17459815.390000001</v>
      </c>
      <c r="G12" s="1">
        <f t="shared" si="0"/>
        <v>100.63664703370065</v>
      </c>
      <c r="H12" s="38">
        <v>10</v>
      </c>
      <c r="I12" s="1">
        <v>17459815.390000001</v>
      </c>
      <c r="J12" s="1">
        <f t="shared" si="1"/>
        <v>100.63664703370065</v>
      </c>
      <c r="K12" s="1">
        <v>190530.53000000003</v>
      </c>
      <c r="L12" s="1">
        <v>1592766.4800000011</v>
      </c>
      <c r="M12" s="1">
        <f>D12-F12+K12+L12</f>
        <v>1672842.8165759887</v>
      </c>
      <c r="P12" s="19"/>
      <c r="Q12" s="19"/>
      <c r="R12" s="19"/>
      <c r="S12" s="19"/>
      <c r="T12" s="19"/>
      <c r="U12" s="19"/>
    </row>
    <row r="13" spans="2:21" x14ac:dyDescent="0.3">
      <c r="B13" s="8" t="s">
        <v>14</v>
      </c>
      <c r="C13" s="9" t="s">
        <v>39</v>
      </c>
      <c r="D13" s="10">
        <v>2437241.04</v>
      </c>
      <c r="E13" s="37">
        <v>14</v>
      </c>
      <c r="F13" s="1">
        <v>2388224.64</v>
      </c>
      <c r="G13" s="1">
        <f t="shared" si="0"/>
        <v>97.98885710540965</v>
      </c>
      <c r="H13" s="38">
        <v>14</v>
      </c>
      <c r="I13" s="1">
        <v>2388224.64</v>
      </c>
      <c r="J13" s="1">
        <f t="shared" si="1"/>
        <v>97.98885710540965</v>
      </c>
      <c r="K13" s="1">
        <v>56761.670000000027</v>
      </c>
      <c r="L13" s="1">
        <v>933206.00999999989</v>
      </c>
      <c r="M13" s="1">
        <f t="shared" si="2"/>
        <v>1038984.0799999998</v>
      </c>
      <c r="P13" s="19"/>
      <c r="Q13" s="19"/>
      <c r="R13" s="19"/>
      <c r="S13" s="19"/>
      <c r="T13" s="19"/>
      <c r="U13" s="19"/>
    </row>
    <row r="14" spans="2:21" x14ac:dyDescent="0.3">
      <c r="B14" s="8" t="s">
        <v>15</v>
      </c>
      <c r="C14" s="9" t="s">
        <v>51</v>
      </c>
      <c r="D14" s="10">
        <v>3655861.56</v>
      </c>
      <c r="E14" s="37">
        <v>2</v>
      </c>
      <c r="F14" s="1">
        <v>2293000</v>
      </c>
      <c r="G14" s="1">
        <f t="shared" si="0"/>
        <v>62.721193414118225</v>
      </c>
      <c r="H14" s="38">
        <v>2</v>
      </c>
      <c r="I14" s="1">
        <v>2293000</v>
      </c>
      <c r="J14" s="1">
        <f t="shared" si="1"/>
        <v>62.721193414118225</v>
      </c>
      <c r="K14" s="1">
        <v>0</v>
      </c>
      <c r="L14" s="1">
        <v>276334.18999999994</v>
      </c>
      <c r="M14" s="1">
        <f t="shared" si="2"/>
        <v>1639195.75</v>
      </c>
    </row>
    <row r="15" spans="2:21" x14ac:dyDescent="0.3">
      <c r="B15" s="8" t="s">
        <v>16</v>
      </c>
      <c r="C15" s="9" t="s">
        <v>40</v>
      </c>
      <c r="D15" s="10">
        <v>3655861.56</v>
      </c>
      <c r="E15" s="37">
        <v>10</v>
      </c>
      <c r="F15" s="1">
        <v>1171257.43</v>
      </c>
      <c r="G15" s="1">
        <f t="shared" si="0"/>
        <v>32.037794943198008</v>
      </c>
      <c r="H15" s="38">
        <v>10</v>
      </c>
      <c r="I15" s="1">
        <v>1171257.43</v>
      </c>
      <c r="J15" s="1">
        <f t="shared" si="1"/>
        <v>32.037794943198008</v>
      </c>
      <c r="K15" s="1">
        <v>3627.5099999999948</v>
      </c>
      <c r="L15" s="1">
        <v>468385.4</v>
      </c>
      <c r="M15" s="1">
        <f t="shared" si="2"/>
        <v>2956617.0399999996</v>
      </c>
    </row>
    <row r="16" spans="2:21" x14ac:dyDescent="0.3">
      <c r="B16" s="8" t="s">
        <v>21</v>
      </c>
      <c r="C16" s="9" t="s">
        <v>22</v>
      </c>
      <c r="D16" s="10">
        <v>645809.85164651042</v>
      </c>
      <c r="E16" s="37">
        <v>3</v>
      </c>
      <c r="F16" s="1">
        <v>376398.07</v>
      </c>
      <c r="G16" s="1">
        <f t="shared" si="0"/>
        <v>58.283110584386797</v>
      </c>
      <c r="H16" s="38">
        <v>3</v>
      </c>
      <c r="I16" s="1">
        <v>376398.07</v>
      </c>
      <c r="J16" s="1">
        <f t="shared" si="1"/>
        <v>58.283110584386797</v>
      </c>
      <c r="K16" s="1">
        <v>1374.1900000000023</v>
      </c>
      <c r="L16" s="1">
        <v>105748.99952300001</v>
      </c>
      <c r="M16" s="1">
        <f t="shared" si="2"/>
        <v>376534.97116951039</v>
      </c>
    </row>
    <row r="17" spans="2:13" x14ac:dyDescent="0.3">
      <c r="B17" s="8" t="s">
        <v>23</v>
      </c>
      <c r="C17" s="9" t="s">
        <v>24</v>
      </c>
      <c r="D17" s="10">
        <v>958133.55</v>
      </c>
      <c r="E17" s="37">
        <v>4</v>
      </c>
      <c r="F17" s="1">
        <v>989196</v>
      </c>
      <c r="G17" s="1">
        <f t="shared" si="0"/>
        <v>103.24197498355004</v>
      </c>
      <c r="H17" s="38">
        <v>4</v>
      </c>
      <c r="I17" s="1">
        <v>989196</v>
      </c>
      <c r="J17" s="1">
        <f t="shared" si="1"/>
        <v>103.24197498355004</v>
      </c>
      <c r="K17" s="1">
        <v>921.25</v>
      </c>
      <c r="L17" s="1">
        <v>31855.670000000013</v>
      </c>
      <c r="M17" s="1">
        <f t="shared" si="2"/>
        <v>1714.4700000000594</v>
      </c>
    </row>
    <row r="18" spans="2:13" x14ac:dyDescent="0.3">
      <c r="B18" s="8" t="s">
        <v>25</v>
      </c>
      <c r="C18" s="9" t="s">
        <v>26</v>
      </c>
      <c r="D18" s="10">
        <v>3479681.969110793</v>
      </c>
      <c r="E18" s="37">
        <v>2</v>
      </c>
      <c r="F18" s="1">
        <v>417840</v>
      </c>
      <c r="G18" s="1">
        <f t="shared" si="0"/>
        <v>12.00799394051451</v>
      </c>
      <c r="H18" s="38">
        <v>2</v>
      </c>
      <c r="I18" s="1">
        <v>417840</v>
      </c>
      <c r="J18" s="1">
        <f t="shared" si="1"/>
        <v>12.00799394051451</v>
      </c>
      <c r="K18" s="1">
        <v>142840</v>
      </c>
      <c r="L18" s="1">
        <v>41738.180000000008</v>
      </c>
      <c r="M18" s="1">
        <f t="shared" si="2"/>
        <v>3246420.1491107931</v>
      </c>
    </row>
    <row r="19" spans="2:13" x14ac:dyDescent="0.3">
      <c r="B19" s="8" t="s">
        <v>41</v>
      </c>
      <c r="C19" s="9" t="s">
        <v>46</v>
      </c>
      <c r="D19" s="1">
        <v>29568203.271697074</v>
      </c>
      <c r="E19" s="37">
        <v>35</v>
      </c>
      <c r="F19" s="1">
        <v>30571012.640000001</v>
      </c>
      <c r="G19" s="1">
        <f t="shared" si="0"/>
        <v>103.39151269723183</v>
      </c>
      <c r="H19" s="38">
        <v>35</v>
      </c>
      <c r="I19" s="1">
        <v>30480131.699999999</v>
      </c>
      <c r="J19" s="1">
        <f t="shared" si="1"/>
        <v>103.08415232377624</v>
      </c>
      <c r="K19" s="1">
        <v>106260</v>
      </c>
      <c r="L19" s="1">
        <v>3662728.91</v>
      </c>
      <c r="M19" s="1">
        <f>D19-F19+K19+L19</f>
        <v>2766179.5416970737</v>
      </c>
    </row>
    <row r="20" spans="2:13" x14ac:dyDescent="0.3">
      <c r="B20" s="8" t="s">
        <v>42</v>
      </c>
      <c r="C20" s="9" t="s">
        <v>47</v>
      </c>
      <c r="D20" s="10">
        <v>35693681.798519507</v>
      </c>
      <c r="E20" s="37">
        <v>25</v>
      </c>
      <c r="F20" s="1">
        <v>36718724.240000002</v>
      </c>
      <c r="G20" s="1">
        <f t="shared" si="0"/>
        <v>102.87177559117202</v>
      </c>
      <c r="H20" s="38">
        <v>25</v>
      </c>
      <c r="I20" s="1">
        <v>36718724.240000002</v>
      </c>
      <c r="J20" s="1">
        <f t="shared" si="1"/>
        <v>102.87177559117202</v>
      </c>
      <c r="K20" s="1">
        <v>20154.299999999988</v>
      </c>
      <c r="L20" s="1">
        <v>1240526.6700000002</v>
      </c>
      <c r="M20" s="1">
        <f t="shared" si="2"/>
        <v>235638.52851950517</v>
      </c>
    </row>
    <row r="21" spans="2:13" x14ac:dyDescent="0.3">
      <c r="B21" s="8" t="s">
        <v>43</v>
      </c>
      <c r="C21" s="9" t="s">
        <v>48</v>
      </c>
      <c r="D21" s="10">
        <v>12998994.729947908</v>
      </c>
      <c r="E21" s="37">
        <v>26</v>
      </c>
      <c r="F21" s="1">
        <v>13281907.949999999</v>
      </c>
      <c r="G21" s="1">
        <f t="shared" si="0"/>
        <v>102.17642383837804</v>
      </c>
      <c r="H21" s="38">
        <v>24</v>
      </c>
      <c r="I21" s="1">
        <v>12365407.449999999</v>
      </c>
      <c r="J21" s="1">
        <f t="shared" si="1"/>
        <v>95.125874784084573</v>
      </c>
      <c r="K21" s="1">
        <v>2936004.3</v>
      </c>
      <c r="L21" s="1">
        <v>309890.05999999994</v>
      </c>
      <c r="M21" s="1">
        <f t="shared" si="2"/>
        <v>2962981.1399479085</v>
      </c>
    </row>
    <row r="22" spans="2:13" x14ac:dyDescent="0.3">
      <c r="B22" s="8" t="s">
        <v>44</v>
      </c>
      <c r="C22" s="9" t="s">
        <v>49</v>
      </c>
      <c r="D22" s="10">
        <v>2749748.682486977</v>
      </c>
      <c r="E22" s="37">
        <v>11</v>
      </c>
      <c r="F22" s="1">
        <v>1703994.76</v>
      </c>
      <c r="G22" s="1">
        <f t="shared" si="0"/>
        <v>61.969109062681419</v>
      </c>
      <c r="H22" s="38">
        <v>11</v>
      </c>
      <c r="I22" s="1">
        <v>1703994.76</v>
      </c>
      <c r="J22" s="1">
        <f t="shared" si="1"/>
        <v>61.969109062681419</v>
      </c>
      <c r="K22" s="1">
        <v>712810.92999999993</v>
      </c>
      <c r="L22" s="1">
        <v>134799.25</v>
      </c>
      <c r="M22" s="1">
        <f t="shared" si="2"/>
        <v>1893364.1024869769</v>
      </c>
    </row>
    <row r="23" spans="2:13" x14ac:dyDescent="0.3">
      <c r="B23" s="8" t="s">
        <v>45</v>
      </c>
      <c r="C23" s="9" t="s">
        <v>50</v>
      </c>
      <c r="D23" s="10">
        <v>1499862.9177201693</v>
      </c>
      <c r="E23" s="37">
        <v>8</v>
      </c>
      <c r="F23" s="1">
        <v>1267593.1100000001</v>
      </c>
      <c r="G23" s="1">
        <f t="shared" si="0"/>
        <v>84.513930908217574</v>
      </c>
      <c r="H23" s="38">
        <v>8</v>
      </c>
      <c r="I23" s="1">
        <v>1267593.1100000001</v>
      </c>
      <c r="J23" s="1">
        <f t="shared" si="1"/>
        <v>84.513930908217574</v>
      </c>
      <c r="K23" s="1">
        <v>218849.5</v>
      </c>
      <c r="L23" s="1">
        <v>11505.890000000001</v>
      </c>
      <c r="M23" s="1">
        <f t="shared" si="2"/>
        <v>462625.19772016921</v>
      </c>
    </row>
    <row r="24" spans="2:13" x14ac:dyDescent="0.3">
      <c r="B24" s="28" t="s">
        <v>3</v>
      </c>
      <c r="C24" s="28"/>
      <c r="D24" s="11">
        <f>SUM(D6:D23)</f>
        <v>228086141.65628877</v>
      </c>
      <c r="E24" s="12">
        <f>SUM(E6:E23)</f>
        <v>224</v>
      </c>
      <c r="F24" s="11">
        <f>SUM(F6:F23)</f>
        <v>228724043.79999995</v>
      </c>
      <c r="G24" s="11">
        <f>F24*100/D24</f>
        <v>100.27967597640038</v>
      </c>
      <c r="H24" s="13">
        <f>SUM(H6:H23)</f>
        <v>222</v>
      </c>
      <c r="I24" s="11">
        <f>SUM(I6:I23)</f>
        <v>227716662.35999995</v>
      </c>
      <c r="J24" s="11">
        <f>I24*100/D24</f>
        <v>99.838008879625136</v>
      </c>
      <c r="K24" s="11">
        <f>SUM(K6:K23)</f>
        <v>7388640.5199999996</v>
      </c>
      <c r="L24" s="11">
        <f>SUM(L6:L23)</f>
        <v>36331515.847701013</v>
      </c>
      <c r="M24" s="14">
        <f>D24-F24+K24+L24</f>
        <v>43082254.223989829</v>
      </c>
    </row>
    <row r="25" spans="2:13" ht="15.75" customHeight="1" x14ac:dyDescent="0.3">
      <c r="B25" s="15"/>
      <c r="C25" s="15"/>
      <c r="D25" s="16"/>
      <c r="E25" s="17"/>
      <c r="F25" s="16"/>
      <c r="G25" s="16"/>
      <c r="H25" s="18"/>
      <c r="I25" s="16"/>
      <c r="J25" s="16"/>
      <c r="K25" s="16"/>
      <c r="L25" s="16"/>
      <c r="M25" s="16"/>
    </row>
    <row r="26" spans="2:13" x14ac:dyDescent="0.3">
      <c r="B26" s="2" t="s">
        <v>52</v>
      </c>
    </row>
    <row r="27" spans="2:13" ht="7.5" customHeight="1" x14ac:dyDescent="0.3"/>
  </sheetData>
  <mergeCells count="7">
    <mergeCell ref="M4:M5"/>
    <mergeCell ref="B2:M2"/>
    <mergeCell ref="B24:C24"/>
    <mergeCell ref="B4:D4"/>
    <mergeCell ref="E4:G4"/>
    <mergeCell ref="H4:J4"/>
    <mergeCell ref="K4:L4"/>
  </mergeCells>
  <pageMargins left="0.7" right="0.7" top="0.75" bottom="0.75" header="0.3" footer="0.3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Šušlíková Mária</dc:creator>
  <cp:lastModifiedBy>Minarových, Pavol</cp:lastModifiedBy>
  <cp:lastPrinted>2018-05-14T09:21:31Z</cp:lastPrinted>
  <dcterms:created xsi:type="dcterms:W3CDTF">2016-10-03T12:19:48Z</dcterms:created>
  <dcterms:modified xsi:type="dcterms:W3CDTF">2022-04-01T09:55:04Z</dcterms:modified>
</cp:coreProperties>
</file>