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Documents\monitorovanie\na zverejnenie na webe\K vyzvaniam\k 1.11.2019\"/>
    </mc:Choice>
  </mc:AlternateContent>
  <bookViews>
    <workbookView xWindow="480" yWindow="270" windowWidth="18195" windowHeight="8010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G12" i="1" l="1"/>
  <c r="J12" i="1"/>
  <c r="M12" i="1"/>
  <c r="K24" i="1" l="1"/>
  <c r="M6" i="1"/>
  <c r="L24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M9" i="1" l="1"/>
  <c r="I24" i="1" l="1"/>
  <c r="H24" i="1"/>
  <c r="F24" i="1"/>
  <c r="E24" i="1"/>
  <c r="D24" i="1"/>
  <c r="G24" i="1" l="1"/>
  <c r="J24" i="1"/>
  <c r="M24" i="1"/>
  <c r="M19" i="1"/>
  <c r="M7" i="1" l="1"/>
  <c r="M8" i="1"/>
  <c r="M10" i="1"/>
  <c r="M11" i="1"/>
  <c r="M13" i="1"/>
  <c r="M14" i="1"/>
  <c r="M15" i="1"/>
  <c r="M16" i="1"/>
  <c r="M17" i="1"/>
  <c r="M18" i="1"/>
  <c r="M20" i="1"/>
  <c r="M21" i="1"/>
  <c r="M22" i="1"/>
  <c r="M23" i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<sst xmlns="http://schemas.openxmlformats.org/spreadsheetml/2006/main" count="55" uniqueCount="54">
  <si>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</si>
  <si>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</si>
  <si>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</si>
  <si>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</si>
  <si>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</si>
  <si>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</si>
  <si>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</si>
  <si>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</si>
  <si>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</si>
  <si>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</si>
  <si>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</si>
  <si>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</si>
  <si>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</si>
  <si>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</si>
  <si>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</si>
  <si>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</si>
  <si>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</si>
  <si>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</si>
  <si>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</si>
  <si>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</si>
  <si>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</si>
  <si>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</si>
  <si>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</si>
  <si>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</si>
  <si>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</si>
  <si>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</si>
  <si>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</si>
  <si>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</si>
  <si>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</si>
  <si>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</si>
  <si>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</si>
  <si>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</si>
  <si>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</si>
  <si>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</si>
  <si>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</si>
  <si>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</si>
  <si>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</si>
  <si>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</si>
  <si>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</si>
  <si>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</si>
  <si>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</si>
  <si>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* vyzvania boli uzvareté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</si>
  <si>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</si>
  <si>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</si>
  <si>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</si>
  <si>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</si>
  <si>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</si>
  <si>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</si>
  <si>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</si>
  <si>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</si>
  <si>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</si>
  <si>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</si>
  <si>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</si>
  <si>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Informácia o stave nenávratného finančného príspevku a predpokladaných voľných prostriedkoch v rámci vyzvaní OP TP 2014 - 2020 k 01. 11.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</si>
</sst>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8" fontId="1" fillId="0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119.38210584294812</c:v>
                </c:pt>
                <c:pt idx="4">
                  <c:v>102.18055426807847</c:v>
                </c:pt>
                <c:pt idx="5">
                  <c:v>59.148775595802704</c:v>
                </c:pt>
                <c:pt idx="6">
                  <c:v>93.64019473232544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61.165043282469341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119.38210584294812</c:v>
                </c:pt>
                <c:pt idx="4">
                  <c:v>102.18055426807847</c:v>
                </c:pt>
                <c:pt idx="5">
                  <c:v>59.148775595802704</c:v>
                </c:pt>
                <c:pt idx="6">
                  <c:v>93.64019473232544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61.165043282469341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 11. 2019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119.38210584294812</c:v>
                </c:pt>
                <c:pt idx="4">
                  <c:v>102.18055426807847</c:v>
                </c:pt>
                <c:pt idx="5">
                  <c:v>59.148775595802704</c:v>
                </c:pt>
                <c:pt idx="6">
                  <c:v>93.64019473232544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61.165043282469341</c:v>
                </c:pt>
                <c:pt idx="11">
                  <c:v>72.725999999999999</c:v>
                </c:pt>
                <c:pt idx="12">
                  <c:v>12.006896551724138</c:v>
                </c:pt>
                <c:pt idx="13">
                  <c:v>93.576950666666676</c:v>
                </c:pt>
                <c:pt idx="14">
                  <c:v>96.767903325942356</c:v>
                </c:pt>
                <c:pt idx="15">
                  <c:v>67.400629999999992</c:v>
                </c:pt>
                <c:pt idx="16">
                  <c:v>58.724125090909084</c:v>
                </c:pt>
                <c:pt idx="17">
                  <c:v>29.849333333333334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119.38210584294812</c:v>
                </c:pt>
                <c:pt idx="4">
                  <c:v>102.18055426807847</c:v>
                </c:pt>
                <c:pt idx="5">
                  <c:v>59.148775595802704</c:v>
                </c:pt>
                <c:pt idx="6">
                  <c:v>93.64019473232544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61.165043282469341</c:v>
                </c:pt>
                <c:pt idx="11">
                  <c:v>72.725999999999999</c:v>
                </c:pt>
                <c:pt idx="12">
                  <c:v>12.006896551724138</c:v>
                </c:pt>
                <c:pt idx="13">
                  <c:v>90.527259809523812</c:v>
                </c:pt>
                <c:pt idx="14">
                  <c:v>96.767903325942356</c:v>
                </c:pt>
                <c:pt idx="15">
                  <c:v>65.614919545454555</c:v>
                </c:pt>
                <c:pt idx="16">
                  <c:v>48.896581818181815</c:v>
                </c:pt>
                <c:pt idx="17">
                  <c:v>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7"/>
  <sheetViews>
    <sheetView tabSelected="1" zoomScaleNormal="100" workbookViewId="0">
      <selection activeCell="S21" sqref="S21"/>
    </sheetView>
  </sheetViews>
  <sheetFormatPr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4" width="3.140625" style="2" customWidth="1"/>
    <col min="15" max="16384" width="9.140625" style="2"/>
  </cols>
  <sheetData>
    <row r="2" spans="2:13" ht="15.75" x14ac:dyDescent="0.25">
      <c r="B2" s="22" t="s">
        <v>53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</row>
    <row r="3" spans="2:13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36" customHeight="1" x14ac:dyDescent="0.25">
      <c r="B4" s="25" t="s">
        <v>20</v>
      </c>
      <c r="C4" s="26"/>
      <c r="D4" s="26"/>
      <c r="E4" s="27" t="s">
        <v>4</v>
      </c>
      <c r="F4" s="28"/>
      <c r="G4" s="28"/>
      <c r="H4" s="29" t="s">
        <v>5</v>
      </c>
      <c r="I4" s="30"/>
      <c r="J4" s="30"/>
      <c r="K4" s="31" t="s">
        <v>29</v>
      </c>
      <c r="L4" s="32"/>
      <c r="M4" s="20" t="s">
        <v>34</v>
      </c>
    </row>
    <row r="5" spans="2:13" ht="90" x14ac:dyDescent="0.25">
      <c r="B5" s="4" t="s">
        <v>17</v>
      </c>
      <c r="C5" s="5" t="s">
        <v>6</v>
      </c>
      <c r="D5" s="4" t="s">
        <v>30</v>
      </c>
      <c r="E5" s="6" t="s">
        <v>2</v>
      </c>
      <c r="F5" s="6" t="s">
        <v>31</v>
      </c>
      <c r="G5" s="6" t="s">
        <v>18</v>
      </c>
      <c r="H5" s="7" t="s">
        <v>2</v>
      </c>
      <c r="I5" s="7" t="s">
        <v>32</v>
      </c>
      <c r="J5" s="7" t="s">
        <v>19</v>
      </c>
      <c r="K5" s="8" t="s">
        <v>33</v>
      </c>
      <c r="L5" s="8" t="s">
        <v>35</v>
      </c>
      <c r="M5" s="21"/>
    </row>
    <row r="6" spans="2:13" x14ac:dyDescent="0.25">
      <c r="B6" s="9" t="s">
        <v>7</v>
      </c>
      <c r="C6" s="10" t="s">
        <v>36</v>
      </c>
      <c r="D6" s="11">
        <v>23750913.969999999</v>
      </c>
      <c r="E6" s="33">
        <v>17</v>
      </c>
      <c r="F6" s="1">
        <v>28658276</v>
      </c>
      <c r="G6" s="1">
        <f>SUM(F6/D6)*100</f>
        <v>120.66178184215788</v>
      </c>
      <c r="H6" s="34">
        <v>17</v>
      </c>
      <c r="I6" s="1">
        <v>28658276</v>
      </c>
      <c r="J6" s="1">
        <f>SUM(I6/D6)*100</f>
        <v>120.66178184215788</v>
      </c>
      <c r="K6" s="1">
        <v>340000</v>
      </c>
      <c r="L6" s="1">
        <v>5642615.3200000003</v>
      </c>
      <c r="M6" s="1">
        <f>D6-F6+K6+L6</f>
        <v>1075253.2899999991</v>
      </c>
    </row>
    <row r="7" spans="2:13" x14ac:dyDescent="0.25">
      <c r="B7" s="9" t="s">
        <v>8</v>
      </c>
      <c r="C7" s="10" t="s">
        <v>37</v>
      </c>
      <c r="D7" s="11">
        <v>26105129.210333902</v>
      </c>
      <c r="E7" s="33">
        <v>12</v>
      </c>
      <c r="F7" s="1">
        <v>29193397.27</v>
      </c>
      <c r="G7" s="1">
        <f t="shared" ref="G7:G23" si="0">SUM(F7/D7)*100</f>
        <v>111.8301198005317</v>
      </c>
      <c r="H7" s="33">
        <v>12</v>
      </c>
      <c r="I7" s="1">
        <v>29193397.27</v>
      </c>
      <c r="J7" s="1">
        <f t="shared" ref="J7:J23" si="1">SUM(I7/D7)*100</f>
        <v>111.8301198005317</v>
      </c>
      <c r="K7" s="1">
        <v>0</v>
      </c>
      <c r="L7" s="1">
        <v>5214324.3500000006</v>
      </c>
      <c r="M7" s="1">
        <f t="shared" ref="M7:M23" si="2">D7-F7+K7+L7</f>
        <v>2126056.2903339034</v>
      </c>
    </row>
    <row r="8" spans="2:13" x14ac:dyDescent="0.25">
      <c r="B8" s="9" t="s">
        <v>9</v>
      </c>
      <c r="C8" s="10" t="s">
        <v>38</v>
      </c>
      <c r="D8" s="11">
        <v>28028272</v>
      </c>
      <c r="E8" s="33">
        <v>24</v>
      </c>
      <c r="F8" s="1">
        <v>27598007.050000001</v>
      </c>
      <c r="G8" s="1">
        <f t="shared" si="0"/>
        <v>98.464889487300539</v>
      </c>
      <c r="H8" s="33">
        <v>24</v>
      </c>
      <c r="I8" s="1">
        <v>27598007.050000001</v>
      </c>
      <c r="J8" s="1">
        <f t="shared" si="1"/>
        <v>98.464889487300539</v>
      </c>
      <c r="K8" s="1">
        <v>935785.63999999966</v>
      </c>
      <c r="L8" s="1">
        <v>6918292.2199999997</v>
      </c>
      <c r="M8" s="1">
        <f t="shared" si="2"/>
        <v>8284342.8099999987</v>
      </c>
    </row>
    <row r="9" spans="2:13" x14ac:dyDescent="0.25">
      <c r="B9" s="9" t="s">
        <v>10</v>
      </c>
      <c r="C9" s="10" t="s">
        <v>1</v>
      </c>
      <c r="D9" s="11">
        <v>3843516.9388252501</v>
      </c>
      <c r="E9" s="33">
        <v>3</v>
      </c>
      <c r="F9" s="1">
        <v>4588471.46</v>
      </c>
      <c r="G9" s="1">
        <f t="shared" si="0"/>
        <v>119.38210584294812</v>
      </c>
      <c r="H9" s="34">
        <v>3</v>
      </c>
      <c r="I9" s="35">
        <v>4588471.46</v>
      </c>
      <c r="J9" s="1">
        <f t="shared" si="1"/>
        <v>119.38210584294812</v>
      </c>
      <c r="K9" s="1">
        <v>684100</v>
      </c>
      <c r="L9" s="1">
        <v>0</v>
      </c>
      <c r="M9" s="1">
        <f>D9-F9+K9+L9</f>
        <v>-60854.521174749825</v>
      </c>
    </row>
    <row r="10" spans="2:13" x14ac:dyDescent="0.25">
      <c r="B10" s="9" t="s">
        <v>11</v>
      </c>
      <c r="C10" s="10" t="s">
        <v>27</v>
      </c>
      <c r="D10" s="11">
        <v>3773999.5125517915</v>
      </c>
      <c r="E10" s="33">
        <v>4</v>
      </c>
      <c r="F10" s="1">
        <v>3856293.62</v>
      </c>
      <c r="G10" s="1">
        <f t="shared" si="0"/>
        <v>102.18055426807847</v>
      </c>
      <c r="H10" s="34">
        <v>4</v>
      </c>
      <c r="I10" s="35">
        <v>3856293.62</v>
      </c>
      <c r="J10" s="1">
        <f t="shared" si="1"/>
        <v>102.18055426807847</v>
      </c>
      <c r="K10" s="1">
        <v>0</v>
      </c>
      <c r="L10" s="1">
        <v>197481.97000000009</v>
      </c>
      <c r="M10" s="1">
        <f t="shared" si="2"/>
        <v>115187.86255179148</v>
      </c>
    </row>
    <row r="11" spans="2:13" x14ac:dyDescent="0.25">
      <c r="B11" s="9" t="s">
        <v>12</v>
      </c>
      <c r="C11" s="10" t="s">
        <v>28</v>
      </c>
      <c r="D11" s="11">
        <v>27752534.730684865</v>
      </c>
      <c r="E11" s="33">
        <v>10</v>
      </c>
      <c r="F11" s="1">
        <v>16415284.49</v>
      </c>
      <c r="G11" s="1">
        <f t="shared" si="0"/>
        <v>59.148775595802704</v>
      </c>
      <c r="H11" s="34">
        <v>10</v>
      </c>
      <c r="I11" s="1">
        <v>16415284.49</v>
      </c>
      <c r="J11" s="1">
        <f t="shared" si="1"/>
        <v>59.148775595802704</v>
      </c>
      <c r="K11" s="1">
        <v>0</v>
      </c>
      <c r="L11" s="1">
        <v>609999</v>
      </c>
      <c r="M11" s="1">
        <f t="shared" si="2"/>
        <v>11947249.240684865</v>
      </c>
    </row>
    <row r="12" spans="2:13" x14ac:dyDescent="0.25">
      <c r="B12" s="9" t="s">
        <v>13</v>
      </c>
      <c r="C12" s="10" t="s">
        <v>0</v>
      </c>
      <c r="D12" s="11">
        <v>16990913</v>
      </c>
      <c r="E12" s="33">
        <v>7</v>
      </c>
      <c r="F12" s="1">
        <v>15910324.02</v>
      </c>
      <c r="G12" s="1">
        <f t="shared" si="0"/>
        <v>93.64019473232544</v>
      </c>
      <c r="H12" s="34">
        <v>7</v>
      </c>
      <c r="I12" s="1">
        <v>15910324.02</v>
      </c>
      <c r="J12" s="1">
        <f t="shared" si="1"/>
        <v>93.64019473232544</v>
      </c>
      <c r="K12" s="1">
        <v>0</v>
      </c>
      <c r="L12" s="1">
        <v>0</v>
      </c>
      <c r="M12" s="1">
        <f t="shared" si="2"/>
        <v>1080588.9800000004</v>
      </c>
    </row>
    <row r="13" spans="2:13" x14ac:dyDescent="0.25">
      <c r="B13" s="9" t="s">
        <v>14</v>
      </c>
      <c r="C13" s="10" t="s">
        <v>39</v>
      </c>
      <c r="D13" s="11">
        <v>2437241.04</v>
      </c>
      <c r="E13" s="33">
        <v>14</v>
      </c>
      <c r="F13" s="1">
        <v>2388224.64</v>
      </c>
      <c r="G13" s="1">
        <f t="shared" si="0"/>
        <v>97.98885710540965</v>
      </c>
      <c r="H13" s="34">
        <v>14</v>
      </c>
      <c r="I13" s="1">
        <v>2388224.64</v>
      </c>
      <c r="J13" s="1">
        <f t="shared" si="1"/>
        <v>97.98885710540965</v>
      </c>
      <c r="K13" s="1">
        <v>41651.620000000003</v>
      </c>
      <c r="L13" s="1">
        <v>61173.149999999987</v>
      </c>
      <c r="M13" s="1">
        <f t="shared" si="2"/>
        <v>151841.1699999999</v>
      </c>
    </row>
    <row r="14" spans="2:13" x14ac:dyDescent="0.25">
      <c r="B14" s="9" t="s">
        <v>15</v>
      </c>
      <c r="C14" s="10" t="s">
        <v>52</v>
      </c>
      <c r="D14" s="11">
        <v>3655861.56</v>
      </c>
      <c r="E14" s="33">
        <v>2</v>
      </c>
      <c r="F14" s="1">
        <v>2293000</v>
      </c>
      <c r="G14" s="1">
        <f t="shared" si="0"/>
        <v>62.721193414118225</v>
      </c>
      <c r="H14" s="34">
        <v>2</v>
      </c>
      <c r="I14" s="1">
        <v>2293000</v>
      </c>
      <c r="J14" s="1">
        <f t="shared" si="1"/>
        <v>62.721193414118225</v>
      </c>
      <c r="K14" s="1">
        <v>0</v>
      </c>
      <c r="L14" s="1">
        <v>0</v>
      </c>
      <c r="M14" s="1">
        <f t="shared" si="2"/>
        <v>1362861.56</v>
      </c>
    </row>
    <row r="15" spans="2:13" x14ac:dyDescent="0.25">
      <c r="B15" s="9" t="s">
        <v>16</v>
      </c>
      <c r="C15" s="10" t="s">
        <v>40</v>
      </c>
      <c r="D15" s="11">
        <v>3655861.56</v>
      </c>
      <c r="E15" s="33">
        <v>10</v>
      </c>
      <c r="F15" s="1">
        <v>1171257.43</v>
      </c>
      <c r="G15" s="1">
        <f t="shared" si="0"/>
        <v>32.037794943198008</v>
      </c>
      <c r="H15" s="34">
        <v>10</v>
      </c>
      <c r="I15" s="1">
        <v>1171257.43</v>
      </c>
      <c r="J15" s="1">
        <f t="shared" si="1"/>
        <v>32.037794943198008</v>
      </c>
      <c r="K15" s="1">
        <v>2413.429999999993</v>
      </c>
      <c r="L15" s="1">
        <v>113801</v>
      </c>
      <c r="M15" s="1">
        <f t="shared" si="2"/>
        <v>2600818.56</v>
      </c>
    </row>
    <row r="16" spans="2:13" x14ac:dyDescent="0.25">
      <c r="B16" s="9" t="s">
        <v>21</v>
      </c>
      <c r="C16" s="10" t="s">
        <v>22</v>
      </c>
      <c r="D16" s="11">
        <v>645868.88</v>
      </c>
      <c r="E16" s="33">
        <v>3</v>
      </c>
      <c r="F16" s="1">
        <v>395045.98</v>
      </c>
      <c r="G16" s="1">
        <f t="shared" si="0"/>
        <v>61.165043282469341</v>
      </c>
      <c r="H16" s="34">
        <v>3</v>
      </c>
      <c r="I16" s="1">
        <v>395045.98</v>
      </c>
      <c r="J16" s="1">
        <f t="shared" si="1"/>
        <v>61.165043282469341</v>
      </c>
      <c r="K16" s="1">
        <v>0</v>
      </c>
      <c r="L16" s="1">
        <v>0</v>
      </c>
      <c r="M16" s="1">
        <f t="shared" si="2"/>
        <v>250822.90000000002</v>
      </c>
    </row>
    <row r="17" spans="2:13" x14ac:dyDescent="0.25">
      <c r="B17" s="9" t="s">
        <v>23</v>
      </c>
      <c r="C17" s="10" t="s">
        <v>24</v>
      </c>
      <c r="D17" s="11">
        <v>550000</v>
      </c>
      <c r="E17" s="33">
        <v>2</v>
      </c>
      <c r="F17" s="1">
        <v>399993</v>
      </c>
      <c r="G17" s="1">
        <f t="shared" si="0"/>
        <v>72.725999999999999</v>
      </c>
      <c r="H17" s="34">
        <v>2</v>
      </c>
      <c r="I17" s="1">
        <v>399993</v>
      </c>
      <c r="J17" s="1">
        <f t="shared" si="1"/>
        <v>72.725999999999999</v>
      </c>
      <c r="K17" s="1">
        <v>0</v>
      </c>
      <c r="L17" s="1">
        <v>206432.76</v>
      </c>
      <c r="M17" s="1">
        <f t="shared" si="2"/>
        <v>356439.76</v>
      </c>
    </row>
    <row r="18" spans="2:13" x14ac:dyDescent="0.25">
      <c r="B18" s="9" t="s">
        <v>25</v>
      </c>
      <c r="C18" s="10" t="s">
        <v>26</v>
      </c>
      <c r="D18" s="11">
        <v>3480000</v>
      </c>
      <c r="E18" s="33">
        <v>2</v>
      </c>
      <c r="F18" s="1">
        <v>417840</v>
      </c>
      <c r="G18" s="1">
        <f t="shared" si="0"/>
        <v>12.006896551724138</v>
      </c>
      <c r="H18" s="34">
        <v>2</v>
      </c>
      <c r="I18" s="1">
        <v>417840</v>
      </c>
      <c r="J18" s="1">
        <f t="shared" si="1"/>
        <v>12.006896551724138</v>
      </c>
      <c r="K18" s="1">
        <v>0</v>
      </c>
      <c r="L18" s="1">
        <v>36384.100000000006</v>
      </c>
      <c r="M18" s="1">
        <f t="shared" si="2"/>
        <v>3098544.1</v>
      </c>
    </row>
    <row r="19" spans="2:13" x14ac:dyDescent="0.25">
      <c r="B19" s="9" t="s">
        <v>42</v>
      </c>
      <c r="C19" s="10" t="s">
        <v>47</v>
      </c>
      <c r="D19" s="1">
        <v>10500000</v>
      </c>
      <c r="E19" s="33">
        <v>11</v>
      </c>
      <c r="F19" s="1">
        <v>9825579.8200000003</v>
      </c>
      <c r="G19" s="1">
        <f t="shared" si="0"/>
        <v>93.576950666666676</v>
      </c>
      <c r="H19" s="34">
        <v>10</v>
      </c>
      <c r="I19" s="1">
        <v>9505362.2799999993</v>
      </c>
      <c r="J19" s="1">
        <f t="shared" si="1"/>
        <v>90.527259809523812</v>
      </c>
      <c r="K19" s="1">
        <v>0</v>
      </c>
      <c r="L19" s="1">
        <v>0</v>
      </c>
      <c r="M19" s="1">
        <f>D19-F19+K19+L19</f>
        <v>674420.1799999997</v>
      </c>
    </row>
    <row r="20" spans="2:13" x14ac:dyDescent="0.25">
      <c r="B20" s="9" t="s">
        <v>43</v>
      </c>
      <c r="C20" s="10" t="s">
        <v>48</v>
      </c>
      <c r="D20" s="11">
        <v>11275000</v>
      </c>
      <c r="E20" s="33">
        <v>8</v>
      </c>
      <c r="F20" s="1">
        <v>10910581.1</v>
      </c>
      <c r="G20" s="1">
        <f t="shared" si="0"/>
        <v>96.767903325942356</v>
      </c>
      <c r="H20" s="34">
        <v>8</v>
      </c>
      <c r="I20" s="1">
        <v>10910581.1</v>
      </c>
      <c r="J20" s="1">
        <f t="shared" si="1"/>
        <v>96.767903325942356</v>
      </c>
      <c r="K20" s="1">
        <v>0</v>
      </c>
      <c r="L20" s="1">
        <v>0</v>
      </c>
      <c r="M20" s="1">
        <f t="shared" si="2"/>
        <v>364418.90000000037</v>
      </c>
    </row>
    <row r="21" spans="2:13" x14ac:dyDescent="0.25">
      <c r="B21" s="9" t="s">
        <v>44</v>
      </c>
      <c r="C21" s="10" t="s">
        <v>49</v>
      </c>
      <c r="D21" s="11">
        <v>11000000</v>
      </c>
      <c r="E21" s="33">
        <v>11</v>
      </c>
      <c r="F21" s="1">
        <v>7414069.2999999989</v>
      </c>
      <c r="G21" s="1">
        <f t="shared" si="0"/>
        <v>67.400629999999992</v>
      </c>
      <c r="H21" s="34">
        <v>8</v>
      </c>
      <c r="I21" s="1">
        <v>7217641.1500000004</v>
      </c>
      <c r="J21" s="1">
        <f t="shared" si="1"/>
        <v>65.614919545454555</v>
      </c>
      <c r="K21" s="1">
        <v>0</v>
      </c>
      <c r="L21" s="1">
        <v>0</v>
      </c>
      <c r="M21" s="1">
        <f t="shared" si="2"/>
        <v>3585930.7000000011</v>
      </c>
    </row>
    <row r="22" spans="2:13" x14ac:dyDescent="0.25">
      <c r="B22" s="9" t="s">
        <v>45</v>
      </c>
      <c r="C22" s="10" t="s">
        <v>50</v>
      </c>
      <c r="D22" s="11">
        <v>2750000</v>
      </c>
      <c r="E22" s="33">
        <v>8</v>
      </c>
      <c r="F22" s="1">
        <v>1614913.44</v>
      </c>
      <c r="G22" s="1">
        <f t="shared" si="0"/>
        <v>58.724125090909084</v>
      </c>
      <c r="H22" s="34">
        <v>6</v>
      </c>
      <c r="I22" s="1">
        <v>1344656</v>
      </c>
      <c r="J22" s="1">
        <f t="shared" si="1"/>
        <v>48.896581818181815</v>
      </c>
      <c r="K22" s="1">
        <v>0</v>
      </c>
      <c r="L22" s="1">
        <v>0</v>
      </c>
      <c r="M22" s="1">
        <f t="shared" si="2"/>
        <v>1135086.56</v>
      </c>
    </row>
    <row r="23" spans="2:13" x14ac:dyDescent="0.25">
      <c r="B23" s="9" t="s">
        <v>46</v>
      </c>
      <c r="C23" s="10" t="s">
        <v>51</v>
      </c>
      <c r="D23" s="11">
        <v>1500000</v>
      </c>
      <c r="E23" s="33">
        <v>3</v>
      </c>
      <c r="F23" s="1">
        <v>447740</v>
      </c>
      <c r="G23" s="1">
        <f t="shared" si="0"/>
        <v>29.849333333333334</v>
      </c>
      <c r="H23" s="34">
        <v>1</v>
      </c>
      <c r="I23" s="1">
        <v>145200</v>
      </c>
      <c r="J23" s="1">
        <f t="shared" si="1"/>
        <v>9.68</v>
      </c>
      <c r="K23" s="1">
        <v>0</v>
      </c>
      <c r="L23" s="1">
        <v>0</v>
      </c>
      <c r="M23" s="1">
        <f t="shared" si="2"/>
        <v>1052260</v>
      </c>
    </row>
    <row r="24" spans="2:13" x14ac:dyDescent="0.25">
      <c r="B24" s="24" t="s">
        <v>3</v>
      </c>
      <c r="C24" s="24"/>
      <c r="D24" s="12">
        <f>SUM(D6:D23)</f>
        <v>181695112.40239578</v>
      </c>
      <c r="E24" s="13">
        <f>SUM(E6:E23)</f>
        <v>151</v>
      </c>
      <c r="F24" s="12">
        <f>SUM(F6:F23)</f>
        <v>163498298.62</v>
      </c>
      <c r="G24" s="12">
        <f>F24*100/D24</f>
        <v>89.984973430602949</v>
      </c>
      <c r="H24" s="14">
        <f>SUM(H6:H23)</f>
        <v>143</v>
      </c>
      <c r="I24" s="12">
        <f>SUM(I6:I23)</f>
        <v>162408855.48999998</v>
      </c>
      <c r="J24" s="12">
        <f>I24*100/D24</f>
        <v>89.385373851068152</v>
      </c>
      <c r="K24" s="12">
        <f>SUM(K6:K23)</f>
        <v>2003950.6899999997</v>
      </c>
      <c r="L24" s="12">
        <f>SUM(L6:L23)</f>
        <v>19000503.870000001</v>
      </c>
      <c r="M24" s="15">
        <f>D24-F24+K24+L24</f>
        <v>39201268.342395782</v>
      </c>
    </row>
    <row r="25" spans="2:13" ht="15.75" customHeight="1" x14ac:dyDescent="0.25">
      <c r="B25" s="16"/>
      <c r="C25" s="16"/>
      <c r="D25" s="17"/>
      <c r="E25" s="18"/>
      <c r="F25" s="17"/>
      <c r="G25" s="17"/>
      <c r="H25" s="19"/>
      <c r="I25" s="17"/>
      <c r="J25" s="17"/>
      <c r="K25" s="17"/>
      <c r="L25" s="17"/>
      <c r="M25" s="17"/>
    </row>
    <row r="26" spans="2:13" x14ac:dyDescent="0.25">
      <c r="B26" s="2" t="s">
        <v>41</v>
      </c>
    </row>
    <row r="27" spans="2:13" ht="7.5" customHeight="1" x14ac:dyDescent="0.25"/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 Pavol</cp:lastModifiedBy>
  <cp:lastPrinted>2018-05-14T09:21:31Z</cp:lastPrinted>
  <dcterms:created xsi:type="dcterms:W3CDTF">2016-10-03T12:19:48Z</dcterms:created>
  <dcterms:modified xsi:type="dcterms:W3CDTF">2019-11-04T14:13:03Z</dcterms:modified>
</cp:coreProperties>
</file>