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ecova\AppData\Local\Microsoft\Windows\INetCache\Content.Outlook\TMTGIGVS\"/>
    </mc:Choice>
  </mc:AlternateContent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K24" i="1" l="1"/>
  <c r="M6" i="1"/>
  <c r="L24" i="1"/>
  <c r="J23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M9" i="1" l="1"/>
  <c r="I24" i="1" l="1"/>
  <c r="H24" i="1"/>
  <c r="F24" i="1"/>
  <c r="E24" i="1"/>
  <c r="D24" i="1"/>
  <c r="J24" i="1" s="1"/>
  <c r="G24" i="1" l="1"/>
  <c r="M24" i="1"/>
  <c r="M19" i="1"/>
  <c r="M7" i="1" l="1"/>
  <c r="M8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<sst xmlns="http://schemas.openxmlformats.org/spreadsheetml/2006/main" count="55" uniqueCount="54">
  <si>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</si>
  <si>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</si>
  <si>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</si>
  <si>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</si>
  <si>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</si>
  <si>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</si>
  <si>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</si>
  <si>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</si>
  <si>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</si>
  <si>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</si>
  <si>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</si>
  <si>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</si>
  <si>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</si>
  <si>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</si>
  <si>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</si>
  <si>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</si>
  <si>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</si>
  <si>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</si>
  <si>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</si>
  <si>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</si>
  <si>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</si>
  <si>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</si>
  <si>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</si>
  <si>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</si>
  <si>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</si>
  <si>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</si>
  <si>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</si>
  <si>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</si>
  <si>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</si>
  <si>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</si>
  <si>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</si>
  <si>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</si>
  <si>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</si>
  <si>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</si>
  <si>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</si>
  <si>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</si>
  <si>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</si>
  <si>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</si>
  <si>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</si>
  <si>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</si>
  <si>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</si>
  <si>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* vyzvania boli uzvareté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</si>
  <si>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</si>
  <si>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</si>
  <si>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</si>
  <si>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</si>
  <si>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</si>
  <si>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</si>
  <si>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</si>
  <si>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</si>
  <si>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</si>
  <si>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</si>
  <si>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</si>
  <si>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Informácia o stave nenávratného finančného príspevku a predpokladaných voľných prostriedkoch v rámci vyzvaní OP TP 2014 - 2020 k 01. 10.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</si>
</sst>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1" fillId="0" borderId="0" xfId="0" applyNumberFormat="1" applyFont="1"/>
    <xf numFmtId="1" fontId="1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8" fontId="1" fillId="0" borderId="1" xfId="0" applyNumberFormat="1" applyFont="1" applyFill="1" applyBorder="1"/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119.38210584294812</c:v>
                </c:pt>
                <c:pt idx="4">
                  <c:v>102.18055426807847</c:v>
                </c:pt>
                <c:pt idx="5">
                  <c:v>59.148775595802704</c:v>
                </c:pt>
                <c:pt idx="6">
                  <c:v>93.64019473232544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69.489658644026946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102.18055426807847</c:v>
                </c:pt>
                <c:pt idx="5">
                  <c:v>54.857275696576714</c:v>
                </c:pt>
                <c:pt idx="6">
                  <c:v>93.64019473232544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 10. 2019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119.38210584294812</c:v>
                </c:pt>
                <c:pt idx="4">
                  <c:v>102.18055426807847</c:v>
                </c:pt>
                <c:pt idx="5">
                  <c:v>59.148775595802704</c:v>
                </c:pt>
                <c:pt idx="6">
                  <c:v>93.64019473232544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69.489658644026946</c:v>
                </c:pt>
                <c:pt idx="11">
                  <c:v>72.725999999999999</c:v>
                </c:pt>
                <c:pt idx="12">
                  <c:v>12.006896551724138</c:v>
                </c:pt>
                <c:pt idx="13">
                  <c:v>110.65003357142855</c:v>
                </c:pt>
                <c:pt idx="14">
                  <c:v>96.767903325942356</c:v>
                </c:pt>
                <c:pt idx="15">
                  <c:v>66.264266363636352</c:v>
                </c:pt>
                <c:pt idx="16">
                  <c:v>58.724125090909084</c:v>
                </c:pt>
                <c:pt idx="17">
                  <c:v>22.99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102.18055426807847</c:v>
                </c:pt>
                <c:pt idx="5">
                  <c:v>54.857275696576714</c:v>
                </c:pt>
                <c:pt idx="6">
                  <c:v>93.64019473232544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  <c:pt idx="11">
                  <c:v>72.725999999999999</c:v>
                </c:pt>
                <c:pt idx="12">
                  <c:v>12.006896551724138</c:v>
                </c:pt>
                <c:pt idx="13">
                  <c:v>106.83791999999998</c:v>
                </c:pt>
                <c:pt idx="14">
                  <c:v>77.377215964523288</c:v>
                </c:pt>
                <c:pt idx="15">
                  <c:v>65.438555909090908</c:v>
                </c:pt>
                <c:pt idx="16">
                  <c:v>15.87858181818182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9"/>
  <sheetViews>
    <sheetView tabSelected="1" zoomScaleNormal="100" workbookViewId="0">
      <selection activeCell="A12" sqref="A12:XFD12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5" width="9.140625" style="2"/>
    <col min="16" max="16" width="11.85546875" style="2" bestFit="1" customWidth="1"/>
    <col min="17" max="16384" width="9.140625" style="2"/>
  </cols>
  <sheetData>
    <row r="2" spans="2:17" ht="15.75" x14ac:dyDescent="0.25">
      <c r="B2" s="28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2:17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7" ht="36" customHeight="1" x14ac:dyDescent="0.25">
      <c r="B4" s="31" t="s">
        <v>20</v>
      </c>
      <c r="C4" s="32"/>
      <c r="D4" s="32"/>
      <c r="E4" s="33" t="s">
        <v>4</v>
      </c>
      <c r="F4" s="34"/>
      <c r="G4" s="34"/>
      <c r="H4" s="35" t="s">
        <v>5</v>
      </c>
      <c r="I4" s="36"/>
      <c r="J4" s="36"/>
      <c r="K4" s="37" t="s">
        <v>29</v>
      </c>
      <c r="L4" s="38"/>
      <c r="M4" s="26" t="s">
        <v>34</v>
      </c>
    </row>
    <row r="5" spans="2:17" ht="90" x14ac:dyDescent="0.25">
      <c r="B5" s="4" t="s">
        <v>17</v>
      </c>
      <c r="C5" s="5" t="s">
        <v>6</v>
      </c>
      <c r="D5" s="4" t="s">
        <v>30</v>
      </c>
      <c r="E5" s="6" t="s">
        <v>2</v>
      </c>
      <c r="F5" s="6" t="s">
        <v>31</v>
      </c>
      <c r="G5" s="6" t="s">
        <v>18</v>
      </c>
      <c r="H5" s="7" t="s">
        <v>2</v>
      </c>
      <c r="I5" s="7" t="s">
        <v>32</v>
      </c>
      <c r="J5" s="7" t="s">
        <v>19</v>
      </c>
      <c r="K5" s="8" t="s">
        <v>33</v>
      </c>
      <c r="L5" s="8" t="s">
        <v>35</v>
      </c>
      <c r="M5" s="27"/>
    </row>
    <row r="6" spans="2:17" x14ac:dyDescent="0.25">
      <c r="B6" s="9" t="s">
        <v>7</v>
      </c>
      <c r="C6" s="10" t="s">
        <v>36</v>
      </c>
      <c r="D6" s="11">
        <v>23750913.969999999</v>
      </c>
      <c r="E6" s="23">
        <v>17</v>
      </c>
      <c r="F6" s="1">
        <v>28658276</v>
      </c>
      <c r="G6" s="1">
        <f>SUM(F6/D6)*100</f>
        <v>120.66178184215788</v>
      </c>
      <c r="H6" s="24">
        <v>17</v>
      </c>
      <c r="I6" s="1">
        <v>28658276</v>
      </c>
      <c r="J6" s="1">
        <f>SUM(I6/D6)*100</f>
        <v>120.66178184215788</v>
      </c>
      <c r="K6" s="1">
        <v>340000</v>
      </c>
      <c r="L6" s="1">
        <v>5642615.3200000003</v>
      </c>
      <c r="M6" s="1">
        <f>D6-F6+K6+L6</f>
        <v>1075253.2899999991</v>
      </c>
      <c r="O6" s="20"/>
      <c r="P6" s="20"/>
      <c r="Q6" s="20"/>
    </row>
    <row r="7" spans="2:17" x14ac:dyDescent="0.25">
      <c r="B7" s="9" t="s">
        <v>8</v>
      </c>
      <c r="C7" s="10" t="s">
        <v>37</v>
      </c>
      <c r="D7" s="11">
        <v>26105129.210333902</v>
      </c>
      <c r="E7" s="23">
        <v>12</v>
      </c>
      <c r="F7" s="1">
        <v>29193397.27</v>
      </c>
      <c r="G7" s="1">
        <f t="shared" ref="G7:G23" si="0">SUM(F7/D7)*100</f>
        <v>111.8301198005317</v>
      </c>
      <c r="H7" s="23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5214324.3500000006</v>
      </c>
      <c r="M7" s="1">
        <f t="shared" ref="M7:M23" si="2">D7-F7+K7+L7</f>
        <v>2126056.2903339034</v>
      </c>
      <c r="O7" s="20"/>
      <c r="P7" s="20"/>
      <c r="Q7" s="20"/>
    </row>
    <row r="8" spans="2:17" x14ac:dyDescent="0.25">
      <c r="B8" s="9" t="s">
        <v>9</v>
      </c>
      <c r="C8" s="10" t="s">
        <v>38</v>
      </c>
      <c r="D8" s="11">
        <v>28028272</v>
      </c>
      <c r="E8" s="23">
        <v>24</v>
      </c>
      <c r="F8" s="1">
        <v>27598007.050000001</v>
      </c>
      <c r="G8" s="1">
        <f t="shared" si="0"/>
        <v>98.464889487300539</v>
      </c>
      <c r="H8" s="23">
        <v>24</v>
      </c>
      <c r="I8" s="1">
        <v>27598007.050000001</v>
      </c>
      <c r="J8" s="1">
        <f t="shared" si="1"/>
        <v>98.464889487300539</v>
      </c>
      <c r="K8" s="1">
        <v>935785.63999999966</v>
      </c>
      <c r="L8" s="1">
        <v>6580726.0099999998</v>
      </c>
      <c r="M8" s="1">
        <f t="shared" si="2"/>
        <v>7946776.5999999987</v>
      </c>
      <c r="O8" s="20"/>
      <c r="P8" s="20"/>
      <c r="Q8" s="20"/>
    </row>
    <row r="9" spans="2:17" x14ac:dyDescent="0.25">
      <c r="B9" s="9" t="s">
        <v>10</v>
      </c>
      <c r="C9" s="10" t="s">
        <v>1</v>
      </c>
      <c r="D9" s="11">
        <v>3843516.9388252501</v>
      </c>
      <c r="E9" s="23">
        <v>3</v>
      </c>
      <c r="F9" s="1">
        <v>4588471.46</v>
      </c>
      <c r="G9" s="1">
        <f t="shared" si="0"/>
        <v>119.38210584294812</v>
      </c>
      <c r="H9" s="24">
        <v>2</v>
      </c>
      <c r="I9" s="25">
        <v>2193097.16</v>
      </c>
      <c r="J9" s="1">
        <f t="shared" si="1"/>
        <v>57.059646019676656</v>
      </c>
      <c r="K9" s="1">
        <v>684100</v>
      </c>
      <c r="L9" s="1">
        <v>0</v>
      </c>
      <c r="M9" s="1">
        <f>D9-F9+K9+L9</f>
        <v>-60854.521174749825</v>
      </c>
      <c r="O9" s="20"/>
      <c r="P9" s="20"/>
      <c r="Q9" s="20"/>
    </row>
    <row r="10" spans="2:17" x14ac:dyDescent="0.25">
      <c r="B10" s="9" t="s">
        <v>11</v>
      </c>
      <c r="C10" s="10" t="s">
        <v>27</v>
      </c>
      <c r="D10" s="11">
        <v>3773999.5125517915</v>
      </c>
      <c r="E10" s="23">
        <v>4</v>
      </c>
      <c r="F10" s="1">
        <v>3856293.62</v>
      </c>
      <c r="G10" s="1">
        <f t="shared" si="0"/>
        <v>102.18055426807847</v>
      </c>
      <c r="H10" s="24">
        <v>4</v>
      </c>
      <c r="I10" s="25">
        <v>3856293.62</v>
      </c>
      <c r="J10" s="1">
        <f t="shared" si="1"/>
        <v>102.18055426807847</v>
      </c>
      <c r="K10" s="1">
        <v>0</v>
      </c>
      <c r="L10" s="1">
        <v>197481.97000000009</v>
      </c>
      <c r="M10" s="1">
        <f t="shared" si="2"/>
        <v>115187.86255179148</v>
      </c>
      <c r="O10" s="20"/>
      <c r="P10" s="20"/>
      <c r="Q10" s="20"/>
    </row>
    <row r="11" spans="2:17" x14ac:dyDescent="0.25">
      <c r="B11" s="9" t="s">
        <v>12</v>
      </c>
      <c r="C11" s="10" t="s">
        <v>28</v>
      </c>
      <c r="D11" s="11">
        <v>27752534.730684865</v>
      </c>
      <c r="E11" s="23">
        <v>10</v>
      </c>
      <c r="F11" s="1">
        <v>16415284.49</v>
      </c>
      <c r="G11" s="1">
        <f t="shared" si="0"/>
        <v>59.148775595802704</v>
      </c>
      <c r="H11" s="24">
        <v>9</v>
      </c>
      <c r="I11" s="1">
        <v>15224284.49</v>
      </c>
      <c r="J11" s="1">
        <f t="shared" si="1"/>
        <v>54.857275696576714</v>
      </c>
      <c r="K11" s="1">
        <v>0</v>
      </c>
      <c r="L11" s="1">
        <v>609999</v>
      </c>
      <c r="M11" s="1">
        <f t="shared" si="2"/>
        <v>11947249.240684865</v>
      </c>
      <c r="O11" s="20"/>
      <c r="P11" s="20"/>
      <c r="Q11" s="20"/>
    </row>
    <row r="12" spans="2:17" x14ac:dyDescent="0.25">
      <c r="B12" s="9" t="s">
        <v>13</v>
      </c>
      <c r="C12" s="10" t="s">
        <v>0</v>
      </c>
      <c r="D12" s="11">
        <v>16990913</v>
      </c>
      <c r="E12" s="23">
        <v>7</v>
      </c>
      <c r="F12" s="1">
        <v>15910324.02</v>
      </c>
      <c r="G12" s="1">
        <f t="shared" si="0"/>
        <v>93.64019473232544</v>
      </c>
      <c r="H12" s="24">
        <v>7</v>
      </c>
      <c r="I12" s="1">
        <v>15910324.02</v>
      </c>
      <c r="J12" s="1">
        <f t="shared" si="1"/>
        <v>93.64019473232544</v>
      </c>
      <c r="K12" s="1">
        <v>0</v>
      </c>
      <c r="L12" s="1">
        <v>0</v>
      </c>
      <c r="M12" s="1">
        <f t="shared" si="2"/>
        <v>1080588.9800000004</v>
      </c>
      <c r="O12" s="20"/>
      <c r="P12" s="20"/>
      <c r="Q12" s="20"/>
    </row>
    <row r="13" spans="2:17" x14ac:dyDescent="0.25">
      <c r="B13" s="9" t="s">
        <v>14</v>
      </c>
      <c r="C13" s="10" t="s">
        <v>39</v>
      </c>
      <c r="D13" s="11">
        <v>2437241.04</v>
      </c>
      <c r="E13" s="23">
        <v>14</v>
      </c>
      <c r="F13" s="1">
        <v>2388224.64</v>
      </c>
      <c r="G13" s="1">
        <f t="shared" si="0"/>
        <v>97.98885710540965</v>
      </c>
      <c r="H13" s="24">
        <v>14</v>
      </c>
      <c r="I13" s="1">
        <v>2388224.64</v>
      </c>
      <c r="J13" s="1">
        <f t="shared" si="1"/>
        <v>97.98885710540965</v>
      </c>
      <c r="K13" s="1">
        <v>41651.620000000003</v>
      </c>
      <c r="L13" s="1">
        <v>19760.230000000003</v>
      </c>
      <c r="M13" s="1">
        <f t="shared" si="2"/>
        <v>110428.24999999991</v>
      </c>
      <c r="O13" s="20"/>
      <c r="P13" s="20"/>
      <c r="Q13" s="20"/>
    </row>
    <row r="14" spans="2:17" x14ac:dyDescent="0.25">
      <c r="B14" s="9" t="s">
        <v>15</v>
      </c>
      <c r="C14" s="10" t="s">
        <v>52</v>
      </c>
      <c r="D14" s="11">
        <v>3655861.56</v>
      </c>
      <c r="E14" s="23">
        <v>2</v>
      </c>
      <c r="F14" s="1">
        <v>2293000</v>
      </c>
      <c r="G14" s="1">
        <f t="shared" si="0"/>
        <v>62.721193414118225</v>
      </c>
      <c r="H14" s="24">
        <v>2</v>
      </c>
      <c r="I14" s="1">
        <v>2293000</v>
      </c>
      <c r="J14" s="1">
        <f t="shared" si="1"/>
        <v>62.721193414118225</v>
      </c>
      <c r="K14" s="1">
        <v>0</v>
      </c>
      <c r="L14" s="1">
        <v>0</v>
      </c>
      <c r="M14" s="1">
        <f t="shared" si="2"/>
        <v>1362861.56</v>
      </c>
      <c r="O14" s="20"/>
      <c r="P14" s="20"/>
      <c r="Q14" s="20"/>
    </row>
    <row r="15" spans="2:17" x14ac:dyDescent="0.25">
      <c r="B15" s="9" t="s">
        <v>16</v>
      </c>
      <c r="C15" s="10" t="s">
        <v>40</v>
      </c>
      <c r="D15" s="11">
        <v>3655861.56</v>
      </c>
      <c r="E15" s="23">
        <v>10</v>
      </c>
      <c r="F15" s="1">
        <v>1171257.43</v>
      </c>
      <c r="G15" s="1">
        <f t="shared" si="0"/>
        <v>32.037794943198008</v>
      </c>
      <c r="H15" s="24">
        <v>10</v>
      </c>
      <c r="I15" s="1">
        <v>1171257.43</v>
      </c>
      <c r="J15" s="1">
        <f t="shared" si="1"/>
        <v>32.037794943198008</v>
      </c>
      <c r="K15" s="1">
        <v>2413.429999999993</v>
      </c>
      <c r="L15" s="1">
        <v>113801</v>
      </c>
      <c r="M15" s="1">
        <f t="shared" si="2"/>
        <v>2600818.56</v>
      </c>
      <c r="O15" s="20"/>
      <c r="P15" s="20"/>
      <c r="Q15" s="20"/>
    </row>
    <row r="16" spans="2:17" x14ac:dyDescent="0.25">
      <c r="B16" s="9" t="s">
        <v>21</v>
      </c>
      <c r="C16" s="10" t="s">
        <v>22</v>
      </c>
      <c r="D16" s="11">
        <v>645868.88</v>
      </c>
      <c r="E16" s="23">
        <v>3</v>
      </c>
      <c r="F16" s="1">
        <v>448812.08</v>
      </c>
      <c r="G16" s="1">
        <f t="shared" si="0"/>
        <v>69.489658644026946</v>
      </c>
      <c r="H16" s="24">
        <v>3</v>
      </c>
      <c r="I16" s="1">
        <v>395045.98</v>
      </c>
      <c r="J16" s="1">
        <f t="shared" si="1"/>
        <v>61.165043282469341</v>
      </c>
      <c r="K16" s="1">
        <v>0</v>
      </c>
      <c r="L16" s="1">
        <v>0</v>
      </c>
      <c r="M16" s="1">
        <f t="shared" si="2"/>
        <v>197056.8</v>
      </c>
      <c r="O16" s="20"/>
      <c r="P16" s="20"/>
      <c r="Q16" s="20"/>
    </row>
    <row r="17" spans="2:17" x14ac:dyDescent="0.25">
      <c r="B17" s="9" t="s">
        <v>23</v>
      </c>
      <c r="C17" s="10" t="s">
        <v>24</v>
      </c>
      <c r="D17" s="11">
        <v>550000</v>
      </c>
      <c r="E17" s="23">
        <v>2</v>
      </c>
      <c r="F17" s="1">
        <v>399993</v>
      </c>
      <c r="G17" s="1">
        <f t="shared" si="0"/>
        <v>72.725999999999999</v>
      </c>
      <c r="H17" s="24">
        <v>2</v>
      </c>
      <c r="I17" s="1">
        <v>399993</v>
      </c>
      <c r="J17" s="1">
        <f t="shared" si="1"/>
        <v>72.725999999999999</v>
      </c>
      <c r="K17" s="1">
        <v>0</v>
      </c>
      <c r="L17" s="1">
        <v>206432.76</v>
      </c>
      <c r="M17" s="1">
        <f t="shared" si="2"/>
        <v>356439.76</v>
      </c>
      <c r="O17" s="20"/>
      <c r="P17" s="20"/>
      <c r="Q17" s="20"/>
    </row>
    <row r="18" spans="2:17" x14ac:dyDescent="0.25">
      <c r="B18" s="9" t="s">
        <v>25</v>
      </c>
      <c r="C18" s="10" t="s">
        <v>26</v>
      </c>
      <c r="D18" s="11">
        <v>3480000</v>
      </c>
      <c r="E18" s="23">
        <v>2</v>
      </c>
      <c r="F18" s="1">
        <v>417840</v>
      </c>
      <c r="G18" s="1">
        <f t="shared" si="0"/>
        <v>12.006896551724138</v>
      </c>
      <c r="H18" s="24">
        <v>2</v>
      </c>
      <c r="I18" s="1">
        <v>417840</v>
      </c>
      <c r="J18" s="1">
        <f t="shared" si="1"/>
        <v>12.006896551724138</v>
      </c>
      <c r="K18" s="1">
        <v>0</v>
      </c>
      <c r="L18" s="1">
        <v>36384.100000000006</v>
      </c>
      <c r="M18" s="1">
        <f t="shared" si="2"/>
        <v>3098544.1</v>
      </c>
      <c r="O18" s="20"/>
      <c r="P18" s="20"/>
      <c r="Q18" s="20"/>
    </row>
    <row r="19" spans="2:17" x14ac:dyDescent="0.25">
      <c r="B19" s="9" t="s">
        <v>42</v>
      </c>
      <c r="C19" s="10" t="s">
        <v>47</v>
      </c>
      <c r="D19" s="1">
        <v>8400000</v>
      </c>
      <c r="E19" s="23">
        <v>10</v>
      </c>
      <c r="F19" s="1">
        <v>9294602.8199999984</v>
      </c>
      <c r="G19" s="1">
        <f t="shared" si="0"/>
        <v>110.65003357142855</v>
      </c>
      <c r="H19" s="24">
        <v>9</v>
      </c>
      <c r="I19" s="1">
        <v>8974385.2799999993</v>
      </c>
      <c r="J19" s="1">
        <f t="shared" si="1"/>
        <v>106.83791999999998</v>
      </c>
      <c r="K19" s="1">
        <v>0</v>
      </c>
      <c r="L19" s="1">
        <v>0</v>
      </c>
      <c r="M19" s="1">
        <f>D19-F19+K19+L19</f>
        <v>-894602.81999999844</v>
      </c>
      <c r="O19" s="20"/>
      <c r="P19" s="20"/>
      <c r="Q19" s="20"/>
    </row>
    <row r="20" spans="2:17" x14ac:dyDescent="0.25">
      <c r="B20" s="9" t="s">
        <v>43</v>
      </c>
      <c r="C20" s="10" t="s">
        <v>48</v>
      </c>
      <c r="D20" s="11">
        <v>11275000</v>
      </c>
      <c r="E20" s="23">
        <v>8</v>
      </c>
      <c r="F20" s="1">
        <v>10910581.1</v>
      </c>
      <c r="G20" s="1">
        <f t="shared" si="0"/>
        <v>96.767903325942356</v>
      </c>
      <c r="H20" s="24">
        <v>7</v>
      </c>
      <c r="I20" s="1">
        <v>8724281.0999999996</v>
      </c>
      <c r="J20" s="1">
        <f t="shared" si="1"/>
        <v>77.377215964523288</v>
      </c>
      <c r="K20" s="1">
        <v>0</v>
      </c>
      <c r="L20" s="1">
        <v>0</v>
      </c>
      <c r="M20" s="1">
        <f t="shared" si="2"/>
        <v>364418.90000000037</v>
      </c>
      <c r="O20" s="20"/>
      <c r="P20" s="21"/>
      <c r="Q20" s="20"/>
    </row>
    <row r="21" spans="2:17" x14ac:dyDescent="0.25">
      <c r="B21" s="9" t="s">
        <v>44</v>
      </c>
      <c r="C21" s="10" t="s">
        <v>49</v>
      </c>
      <c r="D21" s="11">
        <v>11000000</v>
      </c>
      <c r="E21" s="23">
        <v>10</v>
      </c>
      <c r="F21" s="1">
        <v>7289069.2999999998</v>
      </c>
      <c r="G21" s="1">
        <f t="shared" si="0"/>
        <v>66.264266363636352</v>
      </c>
      <c r="H21" s="24">
        <v>7</v>
      </c>
      <c r="I21" s="1">
        <v>7198241.1500000004</v>
      </c>
      <c r="J21" s="1">
        <f t="shared" si="1"/>
        <v>65.438555909090908</v>
      </c>
      <c r="K21" s="1">
        <v>0</v>
      </c>
      <c r="L21" s="1">
        <v>0</v>
      </c>
      <c r="M21" s="1">
        <f t="shared" si="2"/>
        <v>3710930.7</v>
      </c>
      <c r="O21" s="20"/>
      <c r="P21" s="21"/>
      <c r="Q21" s="20"/>
    </row>
    <row r="22" spans="2:17" x14ac:dyDescent="0.25">
      <c r="B22" s="9" t="s">
        <v>45</v>
      </c>
      <c r="C22" s="10" t="s">
        <v>50</v>
      </c>
      <c r="D22" s="11">
        <v>2750000</v>
      </c>
      <c r="E22" s="23">
        <v>8</v>
      </c>
      <c r="F22" s="1">
        <v>1614913.44</v>
      </c>
      <c r="G22" s="1">
        <f t="shared" si="0"/>
        <v>58.724125090909084</v>
      </c>
      <c r="H22" s="24">
        <v>3</v>
      </c>
      <c r="I22" s="1">
        <v>436661</v>
      </c>
      <c r="J22" s="1">
        <f t="shared" si="1"/>
        <v>15.87858181818182</v>
      </c>
      <c r="K22" s="1">
        <v>0</v>
      </c>
      <c r="L22" s="1">
        <v>0</v>
      </c>
      <c r="M22" s="1">
        <f t="shared" si="2"/>
        <v>1135086.56</v>
      </c>
      <c r="O22" s="20"/>
      <c r="P22" s="22"/>
      <c r="Q22" s="20"/>
    </row>
    <row r="23" spans="2:17" x14ac:dyDescent="0.25">
      <c r="B23" s="9" t="s">
        <v>46</v>
      </c>
      <c r="C23" s="10" t="s">
        <v>51</v>
      </c>
      <c r="D23" s="11">
        <v>1500000</v>
      </c>
      <c r="E23" s="23">
        <v>2</v>
      </c>
      <c r="F23" s="1">
        <v>344850</v>
      </c>
      <c r="G23" s="1">
        <f t="shared" si="0"/>
        <v>22.99</v>
      </c>
      <c r="H23" s="24">
        <v>0</v>
      </c>
      <c r="I23" s="1">
        <v>0</v>
      </c>
      <c r="J23" s="1">
        <f t="shared" si="1"/>
        <v>0</v>
      </c>
      <c r="K23" s="1">
        <v>0</v>
      </c>
      <c r="L23" s="1">
        <v>0</v>
      </c>
      <c r="M23" s="1">
        <f t="shared" si="2"/>
        <v>1155150</v>
      </c>
      <c r="O23" s="20"/>
      <c r="P23" s="21"/>
      <c r="Q23" s="20"/>
    </row>
    <row r="24" spans="2:17" x14ac:dyDescent="0.25">
      <c r="B24" s="30" t="s">
        <v>3</v>
      </c>
      <c r="C24" s="30"/>
      <c r="D24" s="12">
        <f>SUM(D6:D23)</f>
        <v>179595112.40239578</v>
      </c>
      <c r="E24" s="13">
        <f>SUM(E6:E23)</f>
        <v>148</v>
      </c>
      <c r="F24" s="12">
        <f>SUM(F6:F23)</f>
        <v>162793197.72</v>
      </c>
      <c r="G24" s="12">
        <f>F24*100/D24</f>
        <v>90.644559054174096</v>
      </c>
      <c r="H24" s="14">
        <f>SUM(H6:H23)</f>
        <v>134</v>
      </c>
      <c r="I24" s="12">
        <f>SUM(I6:I23)</f>
        <v>155032609.19</v>
      </c>
      <c r="J24" s="12">
        <f>I24*100/D24</f>
        <v>86.323401074879072</v>
      </c>
      <c r="K24" s="12">
        <f>SUM(K6:K23)</f>
        <v>2003950.6899999997</v>
      </c>
      <c r="L24" s="12">
        <f>SUM(L6:L23)</f>
        <v>18621524.740000002</v>
      </c>
      <c r="M24" s="15">
        <f>D24-F24+K24+L24</f>
        <v>37427390.112395793</v>
      </c>
      <c r="P24" s="21"/>
      <c r="Q24" s="20"/>
    </row>
    <row r="25" spans="2:17" ht="15.75" customHeight="1" x14ac:dyDescent="0.25">
      <c r="B25" s="16"/>
      <c r="C25" s="16"/>
      <c r="D25" s="17"/>
      <c r="E25" s="18"/>
      <c r="F25" s="17"/>
      <c r="G25" s="17"/>
      <c r="H25" s="19"/>
      <c r="I25" s="17"/>
      <c r="J25" s="17"/>
      <c r="K25" s="17"/>
      <c r="L25" s="17"/>
      <c r="M25" s="17"/>
      <c r="P25" s="21"/>
    </row>
    <row r="26" spans="2:17" x14ac:dyDescent="0.25">
      <c r="B26" s="2" t="s">
        <v>41</v>
      </c>
      <c r="P26" s="21"/>
    </row>
    <row r="27" spans="2:17" x14ac:dyDescent="0.25">
      <c r="P27" s="21"/>
    </row>
    <row r="28" spans="2:17" x14ac:dyDescent="0.25">
      <c r="P28" s="20"/>
    </row>
    <row r="29" spans="2:17" x14ac:dyDescent="0.25">
      <c r="P29" s="20"/>
    </row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Nerečová Martina</cp:lastModifiedBy>
  <cp:lastPrinted>2018-05-14T09:21:31Z</cp:lastPrinted>
  <dcterms:created xsi:type="dcterms:W3CDTF">2016-10-03T12:19:48Z</dcterms:created>
  <dcterms:modified xsi:type="dcterms:W3CDTF">2019-10-04T08:39:08Z</dcterms:modified>
</cp:coreProperties>
</file>