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K vyzvaniam 1x mesačne\16-02.01.2018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19" i="1" l="1"/>
  <c r="I19" i="1" l="1"/>
  <c r="J18" i="1"/>
  <c r="H19" i="1"/>
  <c r="G18" i="1"/>
  <c r="K18" i="1"/>
  <c r="E19" i="1"/>
  <c r="D19" i="1"/>
  <c r="J17" i="1" l="1"/>
  <c r="G17" i="1"/>
  <c r="K17" i="1"/>
  <c r="J16" i="1" l="1"/>
  <c r="G16" i="1"/>
  <c r="K16" i="1"/>
  <c r="K15" i="1" l="1"/>
  <c r="K14" i="1"/>
  <c r="K13" i="1"/>
  <c r="K12" i="1"/>
  <c r="K11" i="1"/>
  <c r="K10" i="1"/>
  <c r="K9" i="1"/>
  <c r="K8" i="1"/>
  <c r="K7" i="1"/>
  <c r="K6" i="1"/>
  <c r="G15" i="1" l="1"/>
  <c r="G14" i="1"/>
  <c r="G13" i="1"/>
  <c r="G12" i="1"/>
  <c r="G11" i="1"/>
  <c r="G10" i="1"/>
  <c r="G9" i="1"/>
  <c r="G8" i="1"/>
  <c r="G7" i="1"/>
  <c r="G6" i="1"/>
  <c r="J15" i="1" l="1"/>
  <c r="J14" i="1"/>
  <c r="J13" i="1"/>
  <c r="J12" i="1"/>
  <c r="J11" i="1"/>
  <c r="J10" i="1"/>
  <c r="J9" i="1"/>
  <c r="J8" i="1"/>
  <c r="J7" i="1"/>
  <c r="J6" i="1"/>
  <c r="G19" i="1" l="1"/>
  <c r="J19" i="1" l="1"/>
  <c r="K19" i="1"/>
</calcChain>
</file>

<file path=xl/sharedStrings.xml><?xml version="1.0" encoding="utf-8"?>
<sst xmlns="http://schemas.openxmlformats.org/spreadsheetml/2006/main" count="52" uniqueCount="51">
  <si>
    <t>OPTP-PO1-SC1-2016-2</t>
  </si>
  <si>
    <t>OPTP-PO1-SC1-2016-8</t>
  </si>
  <si>
    <t>OPTP-PO1-SC2-2016-7</t>
  </si>
  <si>
    <t>OPTP-PO1-SC3-2016-4</t>
  </si>
  <si>
    <t>OPTP-PO1-SC3-2016-9</t>
  </si>
  <si>
    <t>OPTP-PO2-SC1-2016-10</t>
  </si>
  <si>
    <t>Počet ŽoNFP</t>
  </si>
  <si>
    <t>Spolu</t>
  </si>
  <si>
    <t>Schválený NFP /EUR/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</si>
  <si>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</si>
  <si>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</si>
  <si>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</si>
  <si>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</si>
  <si>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</si>
  <si>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</si>
  <si>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</si>
  <si>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</si>
  <si>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</si>
  <si>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</si>
  <si>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</si>
  <si>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</si>
  <si>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</si>
  <si>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Indikatívna výška všetkých zdrojov /EUR/</t>
  </si>
  <si>
    <t>Požadovaný NFP /EUR/</t>
  </si>
  <si>
    <t>P. č. vyzvania</t>
  </si>
  <si>
    <t>% požadovaného NFP  z vyzvania</t>
  </si>
  <si>
    <t>% schváleného NFP  z vyzvania</t>
  </si>
  <si>
    <t>Predpokladané voľné prostriedky v rámci vyzvania /EUR/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</si>
  <si>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</si>
  <si>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</si>
  <si>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</si>
  <si>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</si>
  <si>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</si>
  <si>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</si>
  <si>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</si>
  <si>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Poznámka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</si>
  <si>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</si>
  <si>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</si>
  <si>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</si>
  <si>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4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</si>
  <si>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</si>
  <si>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Požadovaný NFP a schválený NFP je  znížený o 4 669 047,72 EUR - nevyčerpané prostriedky v 4 mimoriadne ukončených projektoch a 301 800,14 EUR - nevyčerpané prostriedky v 1 riadne ukončenom projekte, ktoré sa vrátili do alokácie vyzvania. 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</si>
  <si>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Požadovaný NFP a schválený NFP je znížený o 5 617 086,12 EUR - nevyčerpané prostriedky v 1 mimoriadne ukončenom projekte, ktoré sa vrátili do alokácie vyzvania.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</si>
  <si>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Požadovaný NFP a schválený NFP je znížený o 609 999,00 EUR - nevyčerpané prostriedky v 1 riadne ukončenom projekte, ktoré sa vrátili do alokácie vyzvania.</t>
    </r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</si>
  <si>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Požadovaný NFP a schválený NFP je znížený o 66 519,85 EUR - nevyčerpané prostriedky v 1 riadne ukončenom projekte, ktoré sa vrátili do alokácie vyzvania.</t>
    </r>
  </si>
  <si>
    <t>OPTP-PO1-SC1-2016-1</t>
  </si>
  <si>
    <t>OPTP-PO1-SC3-2016-3</t>
  </si>
  <si>
    <t>OPTP-PO1-SC1-2016-5</t>
  </si>
  <si>
    <t>OPTP-PO2-SC1-2016-6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</si>
  <si>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Požadovaný NFP a schválený NFP je znížený o 357 115,16 EUR - nevyčerpané prostriedky v 1 riadne ukončenom projekte, ktoré sa vrátili do alokácie vyzvania.</t>
    </r>
  </si>
  <si>
    <t>Informácia o stave nenávratného finančného príspevku a predpokladaných voľných prostriedkoch v rámci vyzvaní OP TP 2014 - 2020 k 02. 01.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</si>
</sst>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0" fillId="0" borderId="1" xfId="0" applyNumberFormat="1" applyFill="1" applyBorder="1"/>
    <xf numFmtId="8" fontId="0" fillId="0" borderId="1" xfId="0" applyNumberFormat="1" applyFill="1" applyBorder="1"/>
    <xf numFmtId="0" fontId="0" fillId="0" borderId="0" xfId="0" applyAlignment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98.301177670427151</c:v>
                </c:pt>
                <c:pt idx="1">
                  <c:v>97.050729056306352</c:v>
                </c:pt>
                <c:pt idx="2">
                  <c:v>73.792609048463632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81.742427905284245</c:v>
                </c:pt>
                <c:pt idx="8">
                  <c:v>62.721193414118233</c:v>
                </c:pt>
                <c:pt idx="9">
                  <c:v>32.566749327345974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79.444747902324835</c:v>
                </c:pt>
                <c:pt idx="8">
                  <c:v>62.721193414118233</c:v>
                </c:pt>
                <c:pt idx="9">
                  <c:v>26.48743624744915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02. 01. 2018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Hárok1!$G$6:$G$18</c:f>
              <c:numCache>
                <c:formatCode>#,##0.00</c:formatCode>
                <c:ptCount val="13"/>
                <c:pt idx="0">
                  <c:v>98.301177670427151</c:v>
                </c:pt>
                <c:pt idx="1">
                  <c:v>97.050729056306352</c:v>
                </c:pt>
                <c:pt idx="2">
                  <c:v>73.792609048463632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81.742427905284245</c:v>
                </c:pt>
                <c:pt idx="8">
                  <c:v>62.721193414118233</c:v>
                </c:pt>
                <c:pt idx="9">
                  <c:v>32.566749327345974</c:v>
                </c:pt>
                <c:pt idx="10">
                  <c:v>0</c:v>
                </c:pt>
                <c:pt idx="11">
                  <c:v>0</c:v>
                </c:pt>
                <c:pt idx="12">
                  <c:v>13.496710546614132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Hárok1!$B$6:$B$18</c:f>
              <c:strCache>
                <c:ptCount val="13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</c:strCache>
            </c:strRef>
          </c:cat>
          <c:val>
            <c:numRef>
              <c:f>Hárok1!$J$6:$J$18</c:f>
              <c:numCache>
                <c:formatCode>#,##0.00</c:formatCode>
                <c:ptCount val="13"/>
                <c:pt idx="0">
                  <c:v>98.301177670427151</c:v>
                </c:pt>
                <c:pt idx="1">
                  <c:v>97.050729056306352</c:v>
                </c:pt>
                <c:pt idx="2">
                  <c:v>71.82316904873764</c:v>
                </c:pt>
                <c:pt idx="3">
                  <c:v>95.427030529337969</c:v>
                </c:pt>
                <c:pt idx="4">
                  <c:v>27.353995689498557</c:v>
                </c:pt>
                <c:pt idx="5">
                  <c:v>44.176823055213006</c:v>
                </c:pt>
                <c:pt idx="6">
                  <c:v>41.419245350364704</c:v>
                </c:pt>
                <c:pt idx="7">
                  <c:v>79.444747902324835</c:v>
                </c:pt>
                <c:pt idx="8">
                  <c:v>62.721193414118233</c:v>
                </c:pt>
                <c:pt idx="9">
                  <c:v>26.48743624744915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23</xdr:row>
      <xdr:rowOff>0</xdr:rowOff>
    </xdr:from>
    <xdr:to>
      <xdr:col>7</xdr:col>
      <xdr:colOff>9525</xdr:colOff>
      <xdr:row>23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733424</xdr:colOff>
      <xdr:row>26</xdr:row>
      <xdr:rowOff>133350</xdr:rowOff>
    </xdr:from>
    <xdr:to>
      <xdr:col>8</xdr:col>
      <xdr:colOff>1152524</xdr:colOff>
      <xdr:row>46</xdr:row>
      <xdr:rowOff>38100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zoomScaleNormal="100" workbookViewId="0">
      <selection activeCell="S9" sqref="S9"/>
    </sheetView>
  </sheetViews>
  <sheetFormatPr defaultRowHeight="15" x14ac:dyDescent="0.25"/>
  <cols>
    <col min="2" max="2" width="11.5703125" customWidth="1"/>
    <col min="3" max="3" width="24.7109375" bestFit="1" customWidth="1"/>
    <col min="4" max="4" width="16.85546875" customWidth="1"/>
    <col min="5" max="5" width="9.42578125" customWidth="1"/>
    <col min="6" max="6" width="19" customWidth="1"/>
    <col min="7" max="7" width="14.7109375" customWidth="1"/>
    <col min="8" max="8" width="8.42578125" customWidth="1"/>
    <col min="9" max="9" width="17.42578125" customWidth="1"/>
    <col min="10" max="10" width="14.42578125" customWidth="1"/>
    <col min="11" max="11" width="20.85546875" customWidth="1"/>
    <col min="12" max="12" width="10" bestFit="1" customWidth="1"/>
  </cols>
  <sheetData>
    <row r="2" spans="2:12" ht="15.75" x14ac:dyDescent="0.25">
      <c r="B2" s="31" t="s">
        <v>50</v>
      </c>
      <c r="C2" s="31"/>
      <c r="D2" s="31"/>
      <c r="E2" s="31"/>
      <c r="F2" s="31"/>
      <c r="G2" s="31"/>
      <c r="H2" s="31"/>
      <c r="I2" s="31"/>
      <c r="J2" s="31"/>
      <c r="K2" s="25"/>
    </row>
    <row r="3" spans="2:12" x14ac:dyDescent="0.25">
      <c r="B3" s="8"/>
      <c r="C3" s="8"/>
      <c r="D3" s="8"/>
      <c r="E3" s="8"/>
      <c r="F3" s="8"/>
      <c r="G3" s="8"/>
      <c r="H3" s="8"/>
      <c r="I3" s="8"/>
      <c r="J3" s="8"/>
    </row>
    <row r="4" spans="2:12" x14ac:dyDescent="0.25">
      <c r="B4" s="33" t="s">
        <v>28</v>
      </c>
      <c r="C4" s="34"/>
      <c r="D4" s="34"/>
      <c r="E4" s="35" t="s">
        <v>9</v>
      </c>
      <c r="F4" s="36"/>
      <c r="G4" s="36"/>
      <c r="H4" s="37" t="s">
        <v>10</v>
      </c>
      <c r="I4" s="38"/>
      <c r="J4" s="38"/>
      <c r="K4" s="26" t="s">
        <v>27</v>
      </c>
      <c r="L4" s="23" t="s">
        <v>35</v>
      </c>
    </row>
    <row r="5" spans="2:12" ht="45" x14ac:dyDescent="0.25">
      <c r="B5" s="14" t="s">
        <v>24</v>
      </c>
      <c r="C5" s="15" t="s">
        <v>11</v>
      </c>
      <c r="D5" s="14" t="s">
        <v>22</v>
      </c>
      <c r="E5" s="21" t="s">
        <v>6</v>
      </c>
      <c r="F5" s="21" t="s">
        <v>23</v>
      </c>
      <c r="G5" s="21" t="s">
        <v>25</v>
      </c>
      <c r="H5" s="13" t="s">
        <v>6</v>
      </c>
      <c r="I5" s="13" t="s">
        <v>8</v>
      </c>
      <c r="J5" s="13" t="s">
        <v>26</v>
      </c>
      <c r="K5" s="27"/>
      <c r="L5" s="24"/>
    </row>
    <row r="6" spans="2:12" ht="17.25" x14ac:dyDescent="0.25">
      <c r="B6" s="5" t="s">
        <v>12</v>
      </c>
      <c r="C6" s="1" t="s">
        <v>45</v>
      </c>
      <c r="D6" s="2">
        <v>23750913.969999999</v>
      </c>
      <c r="E6" s="19">
        <v>17</v>
      </c>
      <c r="F6" s="16">
        <v>23347428.140000001</v>
      </c>
      <c r="G6" s="16">
        <f t="shared" ref="G6:G19" si="0">F6*100/D6</f>
        <v>98.301177670427151</v>
      </c>
      <c r="H6" s="22">
        <v>17</v>
      </c>
      <c r="I6" s="16">
        <v>23347428.140000001</v>
      </c>
      <c r="J6" s="16">
        <f t="shared" ref="J6:J19" si="1">I6*100/D6</f>
        <v>98.301177670427151</v>
      </c>
      <c r="K6" s="16">
        <f t="shared" ref="K6:K19" si="2">D6-F6</f>
        <v>403485.82999999821</v>
      </c>
      <c r="L6" s="20" t="s">
        <v>36</v>
      </c>
    </row>
    <row r="7" spans="2:12" ht="17.25" x14ac:dyDescent="0.25">
      <c r="B7" s="5" t="s">
        <v>13</v>
      </c>
      <c r="C7" s="1" t="s">
        <v>0</v>
      </c>
      <c r="D7" s="2">
        <v>25591030.949999999</v>
      </c>
      <c r="E7" s="19">
        <v>11</v>
      </c>
      <c r="F7" s="16">
        <v>24836282.109999999</v>
      </c>
      <c r="G7" s="16">
        <f t="shared" si="0"/>
        <v>97.050729056306352</v>
      </c>
      <c r="H7" s="22">
        <v>11</v>
      </c>
      <c r="I7" s="16">
        <v>24836282.109999999</v>
      </c>
      <c r="J7" s="16">
        <f t="shared" si="1"/>
        <v>97.050729056306352</v>
      </c>
      <c r="K7" s="16">
        <f t="shared" si="2"/>
        <v>754748.83999999985</v>
      </c>
      <c r="L7" s="20" t="s">
        <v>37</v>
      </c>
    </row>
    <row r="8" spans="2:12" ht="17.25" x14ac:dyDescent="0.25">
      <c r="B8" s="5" t="s">
        <v>14</v>
      </c>
      <c r="C8" s="1" t="s">
        <v>46</v>
      </c>
      <c r="D8" s="2">
        <v>28028272</v>
      </c>
      <c r="E8" s="19">
        <v>16</v>
      </c>
      <c r="F8" s="16">
        <v>20682793.18</v>
      </c>
      <c r="G8" s="16">
        <f t="shared" si="0"/>
        <v>73.792609048463632</v>
      </c>
      <c r="H8" s="22">
        <v>15</v>
      </c>
      <c r="I8" s="16">
        <v>20130793.18</v>
      </c>
      <c r="J8" s="16">
        <f t="shared" si="1"/>
        <v>71.82316904873764</v>
      </c>
      <c r="K8" s="16">
        <f t="shared" si="2"/>
        <v>7345478.8200000003</v>
      </c>
      <c r="L8" s="20" t="s">
        <v>38</v>
      </c>
    </row>
    <row r="9" spans="2:12" x14ac:dyDescent="0.25">
      <c r="B9" s="5" t="s">
        <v>15</v>
      </c>
      <c r="C9" s="1" t="s">
        <v>3</v>
      </c>
      <c r="D9" s="2">
        <v>2193516.94</v>
      </c>
      <c r="E9" s="19">
        <v>2</v>
      </c>
      <c r="F9" s="17">
        <v>2093208.08</v>
      </c>
      <c r="G9" s="16">
        <f t="shared" si="0"/>
        <v>95.427030529337969</v>
      </c>
      <c r="H9" s="22">
        <v>2</v>
      </c>
      <c r="I9" s="17">
        <v>2093208.08</v>
      </c>
      <c r="J9" s="16">
        <f t="shared" si="1"/>
        <v>95.427030529337969</v>
      </c>
      <c r="K9" s="17">
        <f t="shared" si="2"/>
        <v>100308.85999999987</v>
      </c>
      <c r="L9" s="20"/>
    </row>
    <row r="10" spans="2:12" ht="17.25" x14ac:dyDescent="0.25">
      <c r="B10" s="5" t="s">
        <v>16</v>
      </c>
      <c r="C10" s="1" t="s">
        <v>47</v>
      </c>
      <c r="D10" s="2">
        <v>7067999.0300000003</v>
      </c>
      <c r="E10" s="19">
        <v>2</v>
      </c>
      <c r="F10" s="17">
        <v>1933380.15</v>
      </c>
      <c r="G10" s="16">
        <f t="shared" si="0"/>
        <v>27.353995689498557</v>
      </c>
      <c r="H10" s="22">
        <v>2</v>
      </c>
      <c r="I10" s="17">
        <v>1933380.15</v>
      </c>
      <c r="J10" s="16">
        <f t="shared" si="1"/>
        <v>27.353995689498557</v>
      </c>
      <c r="K10" s="17">
        <f t="shared" si="2"/>
        <v>5134618.8800000008</v>
      </c>
      <c r="L10" s="20" t="s">
        <v>39</v>
      </c>
    </row>
    <row r="11" spans="2:12" ht="17.25" x14ac:dyDescent="0.25">
      <c r="B11" s="5" t="s">
        <v>17</v>
      </c>
      <c r="C11" s="1" t="s">
        <v>48</v>
      </c>
      <c r="D11" s="2">
        <v>28942237.390000001</v>
      </c>
      <c r="E11" s="19">
        <v>5</v>
      </c>
      <c r="F11" s="16">
        <v>12785761</v>
      </c>
      <c r="G11" s="16">
        <f t="shared" si="0"/>
        <v>44.176823055213006</v>
      </c>
      <c r="H11" s="22">
        <v>5</v>
      </c>
      <c r="I11" s="16">
        <v>12785761</v>
      </c>
      <c r="J11" s="16">
        <f t="shared" si="1"/>
        <v>44.176823055213006</v>
      </c>
      <c r="K11" s="16">
        <f t="shared" si="2"/>
        <v>16156476.390000001</v>
      </c>
      <c r="L11" s="20" t="s">
        <v>40</v>
      </c>
    </row>
    <row r="12" spans="2:12" x14ac:dyDescent="0.25">
      <c r="B12" s="5" t="s">
        <v>18</v>
      </c>
      <c r="C12" s="1" t="s">
        <v>2</v>
      </c>
      <c r="D12" s="2">
        <v>11869120.16</v>
      </c>
      <c r="E12" s="19">
        <v>3</v>
      </c>
      <c r="F12" s="16">
        <v>4916100</v>
      </c>
      <c r="G12" s="16">
        <f t="shared" si="0"/>
        <v>41.419245350364704</v>
      </c>
      <c r="H12" s="22">
        <v>3</v>
      </c>
      <c r="I12" s="16">
        <v>4916100</v>
      </c>
      <c r="J12" s="16">
        <f t="shared" si="1"/>
        <v>41.419245350364704</v>
      </c>
      <c r="K12" s="16">
        <f t="shared" si="2"/>
        <v>6953020.1600000001</v>
      </c>
      <c r="L12" s="20"/>
    </row>
    <row r="13" spans="2:12" x14ac:dyDescent="0.25">
      <c r="B13" s="5" t="s">
        <v>19</v>
      </c>
      <c r="C13" s="1" t="s">
        <v>1</v>
      </c>
      <c r="D13" s="2">
        <v>2437241.04</v>
      </c>
      <c r="E13" s="19">
        <v>11</v>
      </c>
      <c r="F13" s="16">
        <v>1992260</v>
      </c>
      <c r="G13" s="16">
        <f t="shared" si="0"/>
        <v>81.742427905284245</v>
      </c>
      <c r="H13" s="22">
        <v>10</v>
      </c>
      <c r="I13" s="16">
        <v>1936260</v>
      </c>
      <c r="J13" s="16">
        <f t="shared" si="1"/>
        <v>79.444747902324835</v>
      </c>
      <c r="K13" s="16">
        <f t="shared" si="2"/>
        <v>444981.04000000004</v>
      </c>
      <c r="L13" s="20"/>
    </row>
    <row r="14" spans="2:12" x14ac:dyDescent="0.25">
      <c r="B14" s="5" t="s">
        <v>20</v>
      </c>
      <c r="C14" s="1" t="s">
        <v>4</v>
      </c>
      <c r="D14" s="2">
        <v>3655861.56</v>
      </c>
      <c r="E14" s="19">
        <v>2</v>
      </c>
      <c r="F14" s="16">
        <v>2293000</v>
      </c>
      <c r="G14" s="16">
        <f t="shared" si="0"/>
        <v>62.721193414118233</v>
      </c>
      <c r="H14" s="22">
        <v>2</v>
      </c>
      <c r="I14" s="16">
        <v>2293000</v>
      </c>
      <c r="J14" s="16">
        <f t="shared" si="1"/>
        <v>62.721193414118233</v>
      </c>
      <c r="K14" s="16">
        <f t="shared" si="2"/>
        <v>1362861.56</v>
      </c>
      <c r="L14" s="20"/>
    </row>
    <row r="15" spans="2:12" x14ac:dyDescent="0.25">
      <c r="B15" s="5" t="s">
        <v>21</v>
      </c>
      <c r="C15" s="1" t="s">
        <v>5</v>
      </c>
      <c r="D15" s="2">
        <v>3655861.56</v>
      </c>
      <c r="E15" s="19">
        <v>9</v>
      </c>
      <c r="F15" s="16">
        <v>1190595.27</v>
      </c>
      <c r="G15" s="16">
        <f t="shared" si="0"/>
        <v>32.566749327345974</v>
      </c>
      <c r="H15" s="22">
        <v>7</v>
      </c>
      <c r="I15" s="16">
        <v>968344</v>
      </c>
      <c r="J15" s="16">
        <f t="shared" si="1"/>
        <v>26.48743624744915</v>
      </c>
      <c r="K15" s="16">
        <f t="shared" si="2"/>
        <v>2465266.29</v>
      </c>
      <c r="L15" s="20"/>
    </row>
    <row r="16" spans="2:12" x14ac:dyDescent="0.25">
      <c r="B16" s="5" t="s">
        <v>29</v>
      </c>
      <c r="C16" s="1" t="s">
        <v>30</v>
      </c>
      <c r="D16" s="2">
        <v>645868.88</v>
      </c>
      <c r="E16" s="19">
        <v>0</v>
      </c>
      <c r="F16" s="16">
        <v>0</v>
      </c>
      <c r="G16" s="16">
        <f t="shared" si="0"/>
        <v>0</v>
      </c>
      <c r="H16" s="22">
        <v>0</v>
      </c>
      <c r="I16" s="16">
        <v>0</v>
      </c>
      <c r="J16" s="16">
        <f t="shared" si="1"/>
        <v>0</v>
      </c>
      <c r="K16" s="16">
        <f t="shared" si="2"/>
        <v>645868.88</v>
      </c>
      <c r="L16" s="20"/>
    </row>
    <row r="17" spans="2:12" x14ac:dyDescent="0.25">
      <c r="B17" s="5" t="s">
        <v>31</v>
      </c>
      <c r="C17" s="1" t="s">
        <v>32</v>
      </c>
      <c r="D17" s="2">
        <v>250000</v>
      </c>
      <c r="E17" s="19">
        <v>0</v>
      </c>
      <c r="F17" s="16">
        <v>0</v>
      </c>
      <c r="G17" s="16">
        <f t="shared" si="0"/>
        <v>0</v>
      </c>
      <c r="H17" s="22">
        <v>0</v>
      </c>
      <c r="I17" s="16">
        <v>0</v>
      </c>
      <c r="J17" s="16">
        <f t="shared" si="1"/>
        <v>0</v>
      </c>
      <c r="K17" s="16">
        <f t="shared" si="2"/>
        <v>250000</v>
      </c>
      <c r="L17" s="20"/>
    </row>
    <row r="18" spans="2:12" x14ac:dyDescent="0.25">
      <c r="B18" s="5" t="s">
        <v>33</v>
      </c>
      <c r="C18" s="1" t="s">
        <v>34</v>
      </c>
      <c r="D18" s="2">
        <v>1852303.19</v>
      </c>
      <c r="E18" s="19">
        <v>1</v>
      </c>
      <c r="F18" s="16">
        <v>250000</v>
      </c>
      <c r="G18" s="16">
        <f t="shared" si="0"/>
        <v>13.496710546614132</v>
      </c>
      <c r="H18" s="22">
        <v>0</v>
      </c>
      <c r="I18" s="16">
        <v>0</v>
      </c>
      <c r="J18" s="16">
        <f t="shared" si="1"/>
        <v>0</v>
      </c>
      <c r="K18" s="16">
        <f t="shared" si="2"/>
        <v>1602303.19</v>
      </c>
      <c r="L18" s="20"/>
    </row>
    <row r="19" spans="2:12" x14ac:dyDescent="0.25">
      <c r="B19" s="32" t="s">
        <v>7</v>
      </c>
      <c r="C19" s="32"/>
      <c r="D19" s="6">
        <f>SUM(D6:D18)</f>
        <v>139940226.66999999</v>
      </c>
      <c r="E19" s="7">
        <f>SUM(E6:E18)</f>
        <v>79</v>
      </c>
      <c r="F19" s="6">
        <f>SUM(F6:F18)</f>
        <v>96320807.930000007</v>
      </c>
      <c r="G19" s="6">
        <f t="shared" si="0"/>
        <v>68.829964208317946</v>
      </c>
      <c r="H19" s="4">
        <f>SUM(H6:H18)</f>
        <v>74</v>
      </c>
      <c r="I19" s="6">
        <f>SUM(I6:I18)</f>
        <v>95240556.660000011</v>
      </c>
      <c r="J19" s="6">
        <f t="shared" si="1"/>
        <v>68.05802657772702</v>
      </c>
      <c r="K19" s="6">
        <f t="shared" si="2"/>
        <v>43619418.73999998</v>
      </c>
      <c r="L19" s="20"/>
    </row>
    <row r="20" spans="2:12" ht="15.75" customHeight="1" x14ac:dyDescent="0.25">
      <c r="B20" s="9"/>
      <c r="C20" s="9"/>
      <c r="D20" s="10"/>
      <c r="E20" s="11"/>
      <c r="F20" s="10"/>
      <c r="G20" s="10"/>
      <c r="H20" s="12"/>
      <c r="I20" s="10"/>
      <c r="J20" s="10"/>
      <c r="K20" s="10"/>
    </row>
    <row r="21" spans="2:12" s="3" customFormat="1" ht="29.25" customHeight="1" x14ac:dyDescent="0.25">
      <c r="B21" s="28" t="s">
        <v>41</v>
      </c>
      <c r="C21" s="29"/>
      <c r="D21" s="29"/>
      <c r="E21" s="29"/>
      <c r="F21" s="29"/>
      <c r="G21" s="29"/>
      <c r="H21" s="29"/>
      <c r="I21" s="29"/>
      <c r="J21" s="29"/>
      <c r="K21" s="30"/>
    </row>
    <row r="22" spans="2:12" ht="17.25" x14ac:dyDescent="0.25">
      <c r="B22" s="25" t="s">
        <v>42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2:12" ht="17.25" x14ac:dyDescent="0.25">
      <c r="B23" s="18" t="s">
        <v>43</v>
      </c>
      <c r="C23" s="18"/>
      <c r="D23" s="18"/>
      <c r="E23" s="18"/>
      <c r="F23" s="18"/>
      <c r="G23" s="18"/>
      <c r="H23" s="18"/>
      <c r="I23" s="18"/>
      <c r="J23" s="18"/>
      <c r="K23" s="18"/>
    </row>
    <row r="24" spans="2:12" ht="17.25" x14ac:dyDescent="0.25">
      <c r="B24" t="s">
        <v>44</v>
      </c>
    </row>
    <row r="25" spans="2:12" ht="17.25" x14ac:dyDescent="0.25">
      <c r="B25" t="s">
        <v>49</v>
      </c>
    </row>
  </sheetData>
  <mergeCells count="9">
    <mergeCell ref="L4:L5"/>
    <mergeCell ref="B22:K22"/>
    <mergeCell ref="K4:K5"/>
    <mergeCell ref="B21:K21"/>
    <mergeCell ref="B2:K2"/>
    <mergeCell ref="B19:C19"/>
    <mergeCell ref="B4:D4"/>
    <mergeCell ref="E4:G4"/>
    <mergeCell ref="H4:J4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Šušlíková Mária</cp:lastModifiedBy>
  <dcterms:created xsi:type="dcterms:W3CDTF">2016-10-03T12:19:48Z</dcterms:created>
  <dcterms:modified xsi:type="dcterms:W3CDTF">2018-01-08T08:02:01Z</dcterms:modified>
</cp:coreProperties>
</file>