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807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17" i="1" l="1"/>
  <c r="J16" i="1"/>
  <c r="H17" i="1"/>
  <c r="F17" i="1"/>
  <c r="G16" i="1"/>
  <c r="K16" i="1"/>
  <c r="E17" i="1"/>
  <c r="D17" i="1" l="1"/>
  <c r="K15" i="1" l="1"/>
  <c r="K14" i="1"/>
  <c r="K13" i="1"/>
  <c r="K12" i="1"/>
  <c r="K11" i="1"/>
  <c r="K10" i="1"/>
  <c r="K9" i="1"/>
  <c r="K8" i="1"/>
  <c r="K7" i="1"/>
  <c r="K6" i="1"/>
  <c r="G15" i="1" l="1"/>
  <c r="G14" i="1"/>
  <c r="G13" i="1"/>
  <c r="G12" i="1"/>
  <c r="G11" i="1"/>
  <c r="G10" i="1"/>
  <c r="G9" i="1"/>
  <c r="G8" i="1"/>
  <c r="G7" i="1"/>
  <c r="G6" i="1"/>
  <c r="J15" i="1" l="1"/>
  <c r="J14" i="1"/>
  <c r="J13" i="1"/>
  <c r="J12" i="1"/>
  <c r="J11" i="1"/>
  <c r="J10" i="1"/>
  <c r="J9" i="1"/>
  <c r="J8" i="1"/>
  <c r="J7" i="1"/>
  <c r="J6" i="1"/>
  <c r="G17" i="1" l="1"/>
  <c r="J17" i="1" l="1"/>
  <c r="K17" i="1"/>
</calcChain>
</file>

<file path=xl/sharedStrings.xml><?xml version="1.0" encoding="utf-8"?>
<sst xmlns="http://schemas.openxmlformats.org/spreadsheetml/2006/main" count="39" uniqueCount="38">
  <si>
    <t>OPTP-PO1-SC1-2016-2</t>
  </si>
  <si>
    <t>OPTP-PO1-SC1-2016-5</t>
  </si>
  <si>
    <t>OPTP-PO1-SC1-2016-8</t>
  </si>
  <si>
    <t>OPTP-PO1-SC2-2016-7</t>
  </si>
  <si>
    <t>OPTP-PO1-SC3-2016-3</t>
  </si>
  <si>
    <t>OPTP-PO1-SC3-2016-4</t>
  </si>
  <si>
    <t>OPTP-PO1-SC3-2016-9</t>
  </si>
  <si>
    <t>OPTP-PO2-SC1-2016-6</t>
  </si>
  <si>
    <t>OPTP-PO2-SC1-2016-10</t>
  </si>
  <si>
    <t>Počet ŽoNFP</t>
  </si>
  <si>
    <t>Spolu</t>
  </si>
  <si>
    <t>Schválený NFP /EUR/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</si>
  <si>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</si>
  <si>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</si>
  <si>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</si>
  <si>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</si>
  <si>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</si>
  <si>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</si>
  <si>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</si>
  <si>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</si>
  <si>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</si>
  <si>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</si>
  <si>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</si>
  <si>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</si>
  <si>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</si>
  <si>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Indikatívna výška všetkých zdrojov /EUR/</t>
  </si>
  <si>
    <t>Požadovaný NFP /EUR/</t>
  </si>
  <si>
    <t>P. č. vyzvania</t>
  </si>
  <si>
    <t>% požadovaného NFP  z vyzvania</t>
  </si>
  <si>
    <t>% schváleného NFP  z vyzvania</t>
  </si>
  <si>
    <t>Predpokladané voľné prostriedky v rámci vyzvania /EUR/</t>
  </si>
  <si>
    <t>OPTP-PO1-SC1-2016-1*</t>
  </si>
  <si>
    <t>Vyhlásené vyzvania</t>
  </si>
  <si>
    <t>*Požadovaný a schválený NFP je  v prípade mimoriadne ukončených projektov znížený o nevyčerpané (voľné) prostriedky v sume 4 669 047,72 EUR, ktoré sa vrátili do alokácie vyzvania.</t>
  </si>
  <si>
    <t>11.</t>
  </si>
  <si>
    <t>OPTP-PO1-SC1-2016-11</t>
  </si>
  <si>
    <t>Informácia o stave nenávratného finančného príspevku a predpokladaných voľných prostriedkoch v rámci vyzvaní OP TP 2014 - 2020 k 02. 02. 2017</t>
  </si>
  <si>
    <t>Prehľad stavu požadovaného a schváleného NFP v rámci jednotlivých vyzvaní OP TP 2014 - 2020 k 02. 02.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</si>
</sst>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4" fontId="0" fillId="5" borderId="1" xfId="0" applyNumberFormat="1" applyFill="1" applyBorder="1"/>
    <xf numFmtId="0" fontId="0" fillId="5" borderId="1" xfId="0" applyFill="1" applyBorder="1" applyAlignment="1">
      <alignment horizontal="center" vertical="center"/>
    </xf>
    <xf numFmtId="8" fontId="0" fillId="5" borderId="1" xfId="0" applyNumberForma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96.864234890029493</c:v>
                </c:pt>
                <c:pt idx="1">
                  <c:v>96.460264997647542</c:v>
                </c:pt>
                <c:pt idx="2">
                  <c:v>87.001861905721483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45.59343433676397</c:v>
                </c:pt>
                <c:pt idx="6">
                  <c:v>41.419245350364704</c:v>
                </c:pt>
                <c:pt idx="7">
                  <c:v>37.891205048803869</c:v>
                </c:pt>
                <c:pt idx="8">
                  <c:v>62.721193414118233</c:v>
                </c:pt>
                <c:pt idx="9">
                  <c:v>11.516929541500472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96.864234890029493</c:v>
                </c:pt>
                <c:pt idx="1">
                  <c:v>96.460264997647542</c:v>
                </c:pt>
                <c:pt idx="2">
                  <c:v>85.927308683175326</c:v>
                </c:pt>
                <c:pt idx="3">
                  <c:v>78.666008387425535</c:v>
                </c:pt>
                <c:pt idx="4">
                  <c:v>19.29824826249304</c:v>
                </c:pt>
                <c:pt idx="5">
                  <c:v>45.59343433676397</c:v>
                </c:pt>
                <c:pt idx="6">
                  <c:v>41.419245350364704</c:v>
                </c:pt>
                <c:pt idx="7">
                  <c:v>37.891205048803869</c:v>
                </c:pt>
                <c:pt idx="8">
                  <c:v>62.721193414118233</c:v>
                </c:pt>
                <c:pt idx="9">
                  <c:v>11.516929541500472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26400"/>
        <c:axId val="76327936"/>
      </c:barChart>
      <c:catAx>
        <c:axId val="7632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76327936"/>
        <c:crosses val="autoZero"/>
        <c:auto val="1"/>
        <c:lblAlgn val="ctr"/>
        <c:lblOffset val="100"/>
        <c:noMultiLvlLbl val="0"/>
      </c:catAx>
      <c:valAx>
        <c:axId val="763279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6326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23</xdr:row>
      <xdr:rowOff>28574</xdr:rowOff>
    </xdr:from>
    <xdr:to>
      <xdr:col>7</xdr:col>
      <xdr:colOff>9525</xdr:colOff>
      <xdr:row>42</xdr:row>
      <xdr:rowOff>190499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abSelected="1" workbookViewId="0">
      <selection activeCell="K24" sqref="K24"/>
    </sheetView>
  </sheetViews>
  <sheetFormatPr defaultRowHeight="15" x14ac:dyDescent="0.25"/>
  <cols>
    <col min="2" max="2" width="11.5703125" customWidth="1"/>
    <col min="3" max="3" width="21.7109375" bestFit="1" customWidth="1"/>
    <col min="4" max="4" width="16.85546875" customWidth="1"/>
    <col min="5" max="5" width="9.42578125" customWidth="1"/>
    <col min="6" max="6" width="19" customWidth="1"/>
    <col min="7" max="7" width="14.7109375" customWidth="1"/>
    <col min="8" max="8" width="8.42578125" customWidth="1"/>
    <col min="9" max="9" width="17.42578125" customWidth="1"/>
    <col min="10" max="10" width="14.42578125" customWidth="1"/>
    <col min="11" max="11" width="20.85546875" customWidth="1"/>
  </cols>
  <sheetData>
    <row r="2" spans="2:12" ht="15.75" x14ac:dyDescent="0.25">
      <c r="B2" s="24" t="s">
        <v>36</v>
      </c>
      <c r="C2" s="24"/>
      <c r="D2" s="24"/>
      <c r="E2" s="24"/>
      <c r="F2" s="24"/>
      <c r="G2" s="24"/>
      <c r="H2" s="24"/>
      <c r="I2" s="24"/>
      <c r="J2" s="24"/>
      <c r="K2" s="28"/>
    </row>
    <row r="3" spans="2:12" x14ac:dyDescent="0.25">
      <c r="B3" s="8"/>
      <c r="C3" s="8"/>
      <c r="D3" s="8"/>
      <c r="E3" s="8"/>
      <c r="F3" s="8"/>
      <c r="G3" s="8"/>
      <c r="H3" s="8"/>
      <c r="I3" s="8"/>
      <c r="J3" s="8"/>
    </row>
    <row r="4" spans="2:12" x14ac:dyDescent="0.25">
      <c r="B4" s="30" t="s">
        <v>32</v>
      </c>
      <c r="C4" s="31"/>
      <c r="D4" s="31"/>
      <c r="E4" s="32" t="s">
        <v>12</v>
      </c>
      <c r="F4" s="33"/>
      <c r="G4" s="33"/>
      <c r="H4" s="34" t="s">
        <v>13</v>
      </c>
      <c r="I4" s="35"/>
      <c r="J4" s="35"/>
      <c r="K4" s="22" t="s">
        <v>30</v>
      </c>
    </row>
    <row r="5" spans="2:12" ht="45" x14ac:dyDescent="0.25">
      <c r="B5" s="16" t="s">
        <v>27</v>
      </c>
      <c r="C5" s="17" t="s">
        <v>14</v>
      </c>
      <c r="D5" s="16" t="s">
        <v>25</v>
      </c>
      <c r="E5" s="14" t="s">
        <v>9</v>
      </c>
      <c r="F5" s="14" t="s">
        <v>26</v>
      </c>
      <c r="G5" s="14" t="s">
        <v>28</v>
      </c>
      <c r="H5" s="15" t="s">
        <v>9</v>
      </c>
      <c r="I5" s="15" t="s">
        <v>11</v>
      </c>
      <c r="J5" s="15" t="s">
        <v>29</v>
      </c>
      <c r="K5" s="23"/>
    </row>
    <row r="6" spans="2:12" x14ac:dyDescent="0.25">
      <c r="B6" s="5" t="s">
        <v>15</v>
      </c>
      <c r="C6" s="1" t="s">
        <v>31</v>
      </c>
      <c r="D6" s="2">
        <v>21325859.129999999</v>
      </c>
      <c r="E6" s="18">
        <v>11</v>
      </c>
      <c r="F6" s="19">
        <v>20657130.280000001</v>
      </c>
      <c r="G6" s="19">
        <f t="shared" ref="G6:G17" si="0">F6*100/D6</f>
        <v>96.864234890029493</v>
      </c>
      <c r="H6" s="20">
        <v>11</v>
      </c>
      <c r="I6" s="19">
        <v>20657130.280000001</v>
      </c>
      <c r="J6" s="19">
        <f t="shared" ref="J6:J17" si="1">I6*100/D6</f>
        <v>96.864234890029493</v>
      </c>
      <c r="K6" s="19">
        <f t="shared" ref="K6:K17" si="2">D6-F6</f>
        <v>668728.84999999776</v>
      </c>
      <c r="L6" s="13"/>
    </row>
    <row r="7" spans="2:12" x14ac:dyDescent="0.25">
      <c r="B7" s="5" t="s">
        <v>16</v>
      </c>
      <c r="C7" s="1" t="s">
        <v>0</v>
      </c>
      <c r="D7" s="2">
        <v>25591030.949999999</v>
      </c>
      <c r="E7" s="18">
        <v>9</v>
      </c>
      <c r="F7" s="19">
        <v>24685176.27</v>
      </c>
      <c r="G7" s="19">
        <f t="shared" si="0"/>
        <v>96.460264997647542</v>
      </c>
      <c r="H7" s="20">
        <v>9</v>
      </c>
      <c r="I7" s="19">
        <v>24685176.27</v>
      </c>
      <c r="J7" s="19">
        <f t="shared" si="1"/>
        <v>96.460264997647542</v>
      </c>
      <c r="K7" s="19">
        <f t="shared" si="2"/>
        <v>905854.6799999997</v>
      </c>
    </row>
    <row r="8" spans="2:12" x14ac:dyDescent="0.25">
      <c r="B8" s="5" t="s">
        <v>17</v>
      </c>
      <c r="C8" s="1" t="s">
        <v>4</v>
      </c>
      <c r="D8" s="2">
        <v>28028272</v>
      </c>
      <c r="E8" s="18">
        <v>8</v>
      </c>
      <c r="F8" s="19">
        <v>24385118.5</v>
      </c>
      <c r="G8" s="19">
        <f t="shared" si="0"/>
        <v>87.001861905721483</v>
      </c>
      <c r="H8" s="20">
        <v>6</v>
      </c>
      <c r="I8" s="19">
        <v>24083939.800000001</v>
      </c>
      <c r="J8" s="19">
        <f t="shared" si="1"/>
        <v>85.927308683175326</v>
      </c>
      <c r="K8" s="19">
        <f t="shared" si="2"/>
        <v>3643153.5</v>
      </c>
    </row>
    <row r="9" spans="2:12" x14ac:dyDescent="0.25">
      <c r="B9" s="5" t="s">
        <v>18</v>
      </c>
      <c r="C9" s="1" t="s">
        <v>5</v>
      </c>
      <c r="D9" s="2">
        <v>2193516.94</v>
      </c>
      <c r="E9" s="18">
        <v>1</v>
      </c>
      <c r="F9" s="21">
        <v>1725552.22</v>
      </c>
      <c r="G9" s="19">
        <f t="shared" si="0"/>
        <v>78.666008387425535</v>
      </c>
      <c r="H9" s="20">
        <v>1</v>
      </c>
      <c r="I9" s="21">
        <v>1725552.22</v>
      </c>
      <c r="J9" s="19">
        <f t="shared" si="1"/>
        <v>78.666008387425535</v>
      </c>
      <c r="K9" s="21">
        <f t="shared" si="2"/>
        <v>467964.72</v>
      </c>
    </row>
    <row r="10" spans="2:12" x14ac:dyDescent="0.25">
      <c r="B10" s="5" t="s">
        <v>19</v>
      </c>
      <c r="C10" s="1" t="s">
        <v>1</v>
      </c>
      <c r="D10" s="2">
        <v>7067999.0300000003</v>
      </c>
      <c r="E10" s="18">
        <v>1</v>
      </c>
      <c r="F10" s="21">
        <v>1364000</v>
      </c>
      <c r="G10" s="19">
        <f t="shared" si="0"/>
        <v>19.29824826249304</v>
      </c>
      <c r="H10" s="20">
        <v>1</v>
      </c>
      <c r="I10" s="21">
        <v>1364000</v>
      </c>
      <c r="J10" s="19">
        <f t="shared" si="1"/>
        <v>19.29824826249304</v>
      </c>
      <c r="K10" s="21">
        <f t="shared" si="2"/>
        <v>5703999.0300000003</v>
      </c>
    </row>
    <row r="11" spans="2:12" x14ac:dyDescent="0.25">
      <c r="B11" s="5" t="s">
        <v>20</v>
      </c>
      <c r="C11" s="1" t="s">
        <v>7</v>
      </c>
      <c r="D11" s="2">
        <v>28942237.390000001</v>
      </c>
      <c r="E11" s="18">
        <v>4</v>
      </c>
      <c r="F11" s="19">
        <v>13195760</v>
      </c>
      <c r="G11" s="19">
        <f t="shared" si="0"/>
        <v>45.59343433676397</v>
      </c>
      <c r="H11" s="20">
        <v>4</v>
      </c>
      <c r="I11" s="19">
        <v>13195760</v>
      </c>
      <c r="J11" s="19">
        <f t="shared" si="1"/>
        <v>45.59343433676397</v>
      </c>
      <c r="K11" s="19">
        <f t="shared" si="2"/>
        <v>15746477.390000001</v>
      </c>
    </row>
    <row r="12" spans="2:12" x14ac:dyDescent="0.25">
      <c r="B12" s="5" t="s">
        <v>21</v>
      </c>
      <c r="C12" s="1" t="s">
        <v>3</v>
      </c>
      <c r="D12" s="2">
        <v>11869120.16</v>
      </c>
      <c r="E12" s="18">
        <v>3</v>
      </c>
      <c r="F12" s="19">
        <v>4916100</v>
      </c>
      <c r="G12" s="19">
        <f t="shared" si="0"/>
        <v>41.419245350364704</v>
      </c>
      <c r="H12" s="20">
        <v>3</v>
      </c>
      <c r="I12" s="19">
        <v>4916100</v>
      </c>
      <c r="J12" s="19">
        <f t="shared" si="1"/>
        <v>41.419245350364704</v>
      </c>
      <c r="K12" s="19">
        <f t="shared" si="2"/>
        <v>6953020.1600000001</v>
      </c>
    </row>
    <row r="13" spans="2:12" x14ac:dyDescent="0.25">
      <c r="B13" s="5" t="s">
        <v>22</v>
      </c>
      <c r="C13" s="1" t="s">
        <v>2</v>
      </c>
      <c r="D13" s="2">
        <v>2437241.04</v>
      </c>
      <c r="E13" s="18">
        <v>3</v>
      </c>
      <c r="F13" s="19">
        <v>923500</v>
      </c>
      <c r="G13" s="19">
        <f t="shared" si="0"/>
        <v>37.891205048803869</v>
      </c>
      <c r="H13" s="20">
        <v>3</v>
      </c>
      <c r="I13" s="19">
        <v>923500</v>
      </c>
      <c r="J13" s="19">
        <f t="shared" si="1"/>
        <v>37.891205048803869</v>
      </c>
      <c r="K13" s="19">
        <f t="shared" si="2"/>
        <v>1513741.04</v>
      </c>
    </row>
    <row r="14" spans="2:12" x14ac:dyDescent="0.25">
      <c r="B14" s="5" t="s">
        <v>23</v>
      </c>
      <c r="C14" s="1" t="s">
        <v>6</v>
      </c>
      <c r="D14" s="2">
        <v>3655861.56</v>
      </c>
      <c r="E14" s="18">
        <v>2</v>
      </c>
      <c r="F14" s="19">
        <v>2293000</v>
      </c>
      <c r="G14" s="19">
        <f t="shared" si="0"/>
        <v>62.721193414118233</v>
      </c>
      <c r="H14" s="20">
        <v>2</v>
      </c>
      <c r="I14" s="19">
        <v>2293000</v>
      </c>
      <c r="J14" s="19">
        <f t="shared" si="1"/>
        <v>62.721193414118233</v>
      </c>
      <c r="K14" s="19">
        <f t="shared" si="2"/>
        <v>1362861.56</v>
      </c>
    </row>
    <row r="15" spans="2:12" x14ac:dyDescent="0.25">
      <c r="B15" s="5" t="s">
        <v>24</v>
      </c>
      <c r="C15" s="1" t="s">
        <v>8</v>
      </c>
      <c r="D15" s="2">
        <v>3655861.56</v>
      </c>
      <c r="E15" s="18">
        <v>3</v>
      </c>
      <c r="F15" s="19">
        <v>421043</v>
      </c>
      <c r="G15" s="19">
        <f t="shared" si="0"/>
        <v>11.516929541500472</v>
      </c>
      <c r="H15" s="20">
        <v>3</v>
      </c>
      <c r="I15" s="19">
        <v>421043</v>
      </c>
      <c r="J15" s="19">
        <f t="shared" si="1"/>
        <v>11.516929541500472</v>
      </c>
      <c r="K15" s="19">
        <f t="shared" si="2"/>
        <v>3234818.56</v>
      </c>
    </row>
    <row r="16" spans="2:12" x14ac:dyDescent="0.25">
      <c r="B16" s="5" t="s">
        <v>34</v>
      </c>
      <c r="C16" s="1" t="s">
        <v>35</v>
      </c>
      <c r="D16" s="2">
        <v>365586.16</v>
      </c>
      <c r="E16" s="18">
        <v>0</v>
      </c>
      <c r="F16" s="19">
        <v>0</v>
      </c>
      <c r="G16" s="19">
        <f t="shared" si="0"/>
        <v>0</v>
      </c>
      <c r="H16" s="20">
        <v>0</v>
      </c>
      <c r="I16" s="19">
        <v>0</v>
      </c>
      <c r="J16" s="19">
        <f t="shared" si="1"/>
        <v>0</v>
      </c>
      <c r="K16" s="19">
        <f t="shared" si="2"/>
        <v>365586.16</v>
      </c>
    </row>
    <row r="17" spans="2:11" x14ac:dyDescent="0.25">
      <c r="B17" s="29" t="s">
        <v>10</v>
      </c>
      <c r="C17" s="29"/>
      <c r="D17" s="6">
        <f>SUM(D6:D16)</f>
        <v>135132585.91999999</v>
      </c>
      <c r="E17" s="7">
        <f>SUM(E6:E16)</f>
        <v>45</v>
      </c>
      <c r="F17" s="6">
        <f>SUM(F6:F16)</f>
        <v>94566380.269999996</v>
      </c>
      <c r="G17" s="6">
        <f t="shared" si="0"/>
        <v>69.980441524285169</v>
      </c>
      <c r="H17" s="4">
        <f>SUM(H6:H16)</f>
        <v>43</v>
      </c>
      <c r="I17" s="6">
        <f>SUM(I6:I16)</f>
        <v>94265201.569999993</v>
      </c>
      <c r="J17" s="6">
        <f t="shared" si="1"/>
        <v>69.757565081901163</v>
      </c>
      <c r="K17" s="6">
        <f t="shared" si="2"/>
        <v>40566205.649999991</v>
      </c>
    </row>
    <row r="18" spans="2:11" x14ac:dyDescent="0.25">
      <c r="B18" s="9"/>
      <c r="C18" s="9"/>
      <c r="D18" s="10"/>
      <c r="E18" s="11"/>
      <c r="F18" s="10"/>
      <c r="G18" s="10"/>
      <c r="H18" s="12"/>
      <c r="I18" s="10"/>
      <c r="J18" s="10"/>
      <c r="K18" s="10"/>
    </row>
    <row r="19" spans="2:11" s="3" customFormat="1" ht="29.25" customHeight="1" x14ac:dyDescent="0.25">
      <c r="B19" s="25" t="s">
        <v>33</v>
      </c>
      <c r="C19" s="26"/>
      <c r="D19" s="26"/>
      <c r="E19" s="26"/>
      <c r="F19" s="26"/>
      <c r="G19" s="26"/>
      <c r="H19" s="26"/>
      <c r="I19" s="26"/>
      <c r="J19" s="26"/>
      <c r="K19" s="27"/>
    </row>
    <row r="22" spans="2:11" ht="15.75" x14ac:dyDescent="0.25">
      <c r="B22" s="24" t="s">
        <v>37</v>
      </c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8">
    <mergeCell ref="K4:K5"/>
    <mergeCell ref="B22:K22"/>
    <mergeCell ref="B19:K19"/>
    <mergeCell ref="B2:K2"/>
    <mergeCell ref="B17:C17"/>
    <mergeCell ref="B4:D4"/>
    <mergeCell ref="E4:G4"/>
    <mergeCell ref="H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Šušlíková Mária</cp:lastModifiedBy>
  <dcterms:created xsi:type="dcterms:W3CDTF">2016-10-03T12:19:48Z</dcterms:created>
  <dcterms:modified xsi:type="dcterms:W3CDTF">2017-02-02T10:07:57Z</dcterms:modified>
</cp:coreProperties>
</file>